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ystyna.terech\Documents\2022\214_PN_sprzątanie\"/>
    </mc:Choice>
  </mc:AlternateContent>
  <bookViews>
    <workbookView xWindow="0" yWindow="0" windowWidth="23040" windowHeight="879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1" i="1" l="1"/>
  <c r="F347" i="1" s="1"/>
  <c r="D356" i="1" s="1"/>
  <c r="F290" i="1"/>
  <c r="D355" i="1" s="1"/>
  <c r="F288" i="1"/>
  <c r="F220" i="1"/>
  <c r="D352" i="1" s="1"/>
  <c r="F218" i="1"/>
  <c r="F213" i="1"/>
  <c r="F208" i="1"/>
  <c r="F204" i="1"/>
  <c r="F169" i="1"/>
  <c r="F165" i="1"/>
  <c r="F159" i="1"/>
  <c r="F140" i="1"/>
  <c r="F94" i="1"/>
  <c r="F90" i="1"/>
  <c r="F84" i="1"/>
  <c r="F79" i="1"/>
  <c r="F72" i="1"/>
  <c r="F65" i="1"/>
  <c r="F53" i="1"/>
  <c r="F45" i="1"/>
  <c r="C341" i="1"/>
  <c r="C289" i="1"/>
  <c r="C247" i="1"/>
  <c r="C229" i="1"/>
  <c r="C212" i="1"/>
  <c r="C203" i="1"/>
  <c r="C164" i="1"/>
  <c r="C158" i="1"/>
  <c r="C139" i="1"/>
  <c r="C89" i="1"/>
  <c r="C83" i="1"/>
  <c r="C78" i="1"/>
  <c r="C71" i="1"/>
  <c r="C64" i="1"/>
  <c r="C52" i="1"/>
  <c r="C44" i="1"/>
  <c r="F378" i="1" l="1"/>
  <c r="F228" i="1" l="1"/>
  <c r="F230" i="1" s="1"/>
  <c r="D353" i="1" s="1"/>
  <c r="F246" i="1"/>
  <c r="D357" i="1" l="1"/>
  <c r="G246" i="1"/>
  <c r="F249" i="1" s="1"/>
  <c r="D354" i="1" s="1"/>
  <c r="E354" i="1" l="1"/>
  <c r="E352" i="1"/>
  <c r="E356" i="1"/>
  <c r="E355" i="1"/>
  <c r="E353" i="1"/>
  <c r="C217" i="1"/>
  <c r="C207" i="1"/>
  <c r="C168" i="1"/>
  <c r="C93" i="1"/>
  <c r="C219" i="1" l="1"/>
  <c r="F367" i="1" s="1"/>
  <c r="E357" i="1"/>
</calcChain>
</file>

<file path=xl/sharedStrings.xml><?xml version="1.0" encoding="utf-8"?>
<sst xmlns="http://schemas.openxmlformats.org/spreadsheetml/2006/main" count="799" uniqueCount="455">
  <si>
    <t>Załacznik nr 2 do SWZ, PN-214/22/KT</t>
  </si>
  <si>
    <t>FORMULARZ CENOWY/OPIS PZREDMIOTU ZAMÓWIENIA</t>
  </si>
  <si>
    <t>Nr odcinka</t>
  </si>
  <si>
    <t>Nazwa odcinka</t>
  </si>
  <si>
    <r>
      <t>Metraż
w m</t>
    </r>
    <r>
      <rPr>
        <b/>
        <vertAlign val="superscript"/>
        <sz val="12"/>
        <color theme="1"/>
        <rFont val="Times New Roman"/>
        <family val="1"/>
        <charset val="238"/>
      </rPr>
      <t>2</t>
    </r>
  </si>
  <si>
    <t>Numer(y) rozdziałów dotyczące odcinka z  "Planu utrzymania porządku i czystości w NIO-PIB. Częstotliwość i sposób wykonania".</t>
  </si>
  <si>
    <t>Osoba nadzorująca sprzątanie odcinka</t>
  </si>
  <si>
    <t xml:space="preserve">Całkowity miesięczny koszt brutto sprzątania odcinka – wyrażony w złotych polskich  </t>
  </si>
  <si>
    <t xml:space="preserve">BUDYNEK NAUKOWY </t>
  </si>
  <si>
    <t>Budynek Naukowy ciągi komunikacyjne i korytarz - poziom -1</t>
  </si>
  <si>
    <t>Kierownik Sekcji ds.Gospodarczych</t>
  </si>
  <si>
    <t>Centrala Telefoniczna</t>
  </si>
  <si>
    <t>Koordynator ds. Technicznych</t>
  </si>
  <si>
    <t>Sala Gimnastyczna + przebieralnia</t>
  </si>
  <si>
    <t>Koordynator w Zakładzie Rehabilitacji</t>
  </si>
  <si>
    <t>Pracownia Rezonansu Magnetycznego</t>
  </si>
  <si>
    <t>Pielęgniarka Oddziałowa Zakładu Radiologii I</t>
  </si>
  <si>
    <t>Klatka schodowa</t>
  </si>
  <si>
    <t>windy</t>
  </si>
  <si>
    <t>Korytarz - poziom 0</t>
  </si>
  <si>
    <t>Zakład Medycyny Nuklearnej Kliniki Endokrynologii Onkologicznej i Medycyny Nuklearnej - poziom 0</t>
  </si>
  <si>
    <t>Pielęgniarka Oddziałowa Kliniki Endokrynologii Onkologicznej i Medycyny Nuklearnej</t>
  </si>
  <si>
    <t>Poradnia Endokrynologiczna + korytarz</t>
  </si>
  <si>
    <t>Oddział Terapii Izotopowej</t>
  </si>
  <si>
    <t>magazyn odpadów promieniotwórczych</t>
  </si>
  <si>
    <t>Inspektor Ochrony Radiologicznej</t>
  </si>
  <si>
    <t>Zakład Medycyny Regeneracyjnej - poziom 0</t>
  </si>
  <si>
    <t>Kierownik Zakładu Medycyny Regeneracyjnej</t>
  </si>
  <si>
    <t>Zakład Medycyny Regeneracyjnej - laboratorium</t>
  </si>
  <si>
    <t>Pracownia Cytometrii Przepływowej II p</t>
  </si>
  <si>
    <t>Kierownik Pracowni</t>
  </si>
  <si>
    <t>Samodzielna Pracownia Biomarkerów Nowowtworowych i Cytokin IIp</t>
  </si>
  <si>
    <t>Laboratorium Mikroskopii Elektronowej II p</t>
  </si>
  <si>
    <t>Kierownik Zakładu</t>
  </si>
  <si>
    <t>Zespół Zakarzeń Szpitalnych IIp</t>
  </si>
  <si>
    <t>Pracownia Diagnostyki Genetycznej i Molekularnej Nowotworów II p</t>
  </si>
  <si>
    <t>Zakład Fizyki Medycznej III p</t>
  </si>
  <si>
    <t>Dział Higieny Szpitalnej III p</t>
  </si>
  <si>
    <t>Kierownik Działu</t>
  </si>
  <si>
    <t>Dział Nauki  IV p</t>
  </si>
  <si>
    <t>Redakcja Naukowa IV p</t>
  </si>
  <si>
    <t>Kierownik Komórki</t>
  </si>
  <si>
    <t>Sala Seminaryjna IV p</t>
  </si>
  <si>
    <t>Kierownik Działu Nauki</t>
  </si>
  <si>
    <t>Zakłąd Immunoterapii Eksperymentalnej IVp</t>
  </si>
  <si>
    <t>Dział Monitorowania i Koordynacji Strategii Onkologicznej IVp</t>
  </si>
  <si>
    <t>Laboratoria Cytogenetyki Molekularnej Guzów Litych FISH IVp.</t>
  </si>
  <si>
    <t>Bank tkanek i komórek V p</t>
  </si>
  <si>
    <t>Kierownik Zakładu Immunologii</t>
  </si>
  <si>
    <t>Sekcja Gospodarki Aparaturowej V p</t>
  </si>
  <si>
    <t>Kierownik Sekcji</t>
  </si>
  <si>
    <t>Zakładu Genetyki  VI p</t>
  </si>
  <si>
    <t>Zakład Onkologii Molekularnej i Translacyjnej 
VII p</t>
  </si>
  <si>
    <t xml:space="preserve">Kierownik Zakładu </t>
  </si>
  <si>
    <t>Zakład Biologii Nowotworów VIII p</t>
  </si>
  <si>
    <t>Samodzielna Pracownia Diagnostyki Genetycznej i Molekularnej Nowotworów + 
Laboratorium Badań Predyspozycji Genetycznych IX p</t>
  </si>
  <si>
    <t>Samodzielna Pracownia Cytogenetyki IX p</t>
  </si>
  <si>
    <t>Zaklad Genetyki X p</t>
  </si>
  <si>
    <t>Zakład Genetyki XI p</t>
  </si>
  <si>
    <t>Kierownik Pracowni Hodowli Zwierząt Laboratoryjnych</t>
  </si>
  <si>
    <t xml:space="preserve">Razem PLN:   </t>
  </si>
  <si>
    <t>Biblioteka Naukowa</t>
  </si>
  <si>
    <t>Kierownik Biblioteki Naukowej</t>
  </si>
  <si>
    <t xml:space="preserve">Pomieszczenia biurowe Kliniki Nowotworów Tkanek Miękkich, Kości i Czerniaków + korytarz - poz. 0 </t>
  </si>
  <si>
    <t>Pielęgniarka Oddziałowa</t>
  </si>
  <si>
    <t>Klatka schodowa - poz. 0</t>
  </si>
  <si>
    <t>Pomieszczenia Archiwum Zakładowego i Dokumentacji Medycznej</t>
  </si>
  <si>
    <t>Kierownik Działu Archiwum Zakładowego</t>
  </si>
  <si>
    <t xml:space="preserve">Pomieszczenia biurowe + klatka schodowa - poz. 1 i 2 </t>
  </si>
  <si>
    <t xml:space="preserve">Pielęgniarka Oddziałowa Kliniki Nowotworów Tkanek Miękkich, Kości i Czerniaków </t>
  </si>
  <si>
    <t xml:space="preserve">BUDYNEK ADMINISTRACJI Przychodnia Pierwszorazowa </t>
  </si>
  <si>
    <t>Hol główny, komunikacja, klatki schodowe, platforma do przewozu osób niepełnosprawnych/winda</t>
  </si>
  <si>
    <t>Punkt dystrybucji bielizny szpitalnej</t>
  </si>
  <si>
    <t>Dział Obsługi Ambulatoryjnej i Rejestracji</t>
  </si>
  <si>
    <t>Kancelaria</t>
  </si>
  <si>
    <t>Kasa</t>
  </si>
  <si>
    <t>Poradnia Psychoonkologii</t>
  </si>
  <si>
    <t>Kierownik Poradni Psychoonkologii</t>
  </si>
  <si>
    <t>WC dla pacjentów przy wejściu A</t>
  </si>
  <si>
    <t>Zakład Radiologii I</t>
  </si>
  <si>
    <t>Kierownik Zakładu Radiologii I</t>
  </si>
  <si>
    <t>Przychodnia Onkologiczna I</t>
  </si>
  <si>
    <t xml:space="preserve">ŁĄCZNIKI I HOLE </t>
  </si>
  <si>
    <t>Ciągi Komunikacyjne – 1, rampa rozładunkowa</t>
  </si>
  <si>
    <t>Hol Główny w budynku szpitalnym i ADM</t>
  </si>
  <si>
    <t>Hol ADM – Rehabilitacja</t>
  </si>
  <si>
    <t>Izba Przyjęć I – Przychodnia Onkologiczna I (hol/korytarz)</t>
  </si>
  <si>
    <t xml:space="preserve">BUDYNEK REHABILITACYJNY TOMOGRAF </t>
  </si>
  <si>
    <t>Zakład Rehabilitacji</t>
  </si>
  <si>
    <t>sala konferencyjna + zaplecze socjalne</t>
  </si>
  <si>
    <t>Pracownia Tomografii Komputerowej</t>
  </si>
  <si>
    <t>Kierownik  Zakładu Radioterapii</t>
  </si>
  <si>
    <t>Pomieszczenie Amazonek</t>
  </si>
  <si>
    <t xml:space="preserve">BUDYNEK TELERADIOTERAPII </t>
  </si>
  <si>
    <t>Zakład Radioterapii</t>
  </si>
  <si>
    <t>XII.XIX.XIII.XV.XXI.XXV.</t>
  </si>
  <si>
    <t>Kierownik Zakładu Radioterapii</t>
  </si>
  <si>
    <t>Zakład Radioterapii - komunikacja</t>
  </si>
  <si>
    <t>XIX.</t>
  </si>
  <si>
    <t xml:space="preserve">BUDYNEK PRZYCHODNI ONKOLOGICZNEJ </t>
  </si>
  <si>
    <t>Pielęgniarka Oddziałowa Przychodni Onkologicznej I</t>
  </si>
  <si>
    <t xml:space="preserve">Oddział Chemioterapii Dziennej </t>
  </si>
  <si>
    <t>Oddział Badań Wczesnej Fazy</t>
  </si>
  <si>
    <t>Kierownik Oddziału Badań Wczesnej Fazy</t>
  </si>
  <si>
    <t xml:space="preserve">BUDYNEK Hotel Stanów Lekkich </t>
  </si>
  <si>
    <t xml:space="preserve">Oddział Obserwacyjno  - Diagnostyczny + Oddział Radioterapii </t>
  </si>
  <si>
    <t xml:space="preserve">BUDYNEK ŁÓŻKOWY </t>
  </si>
  <si>
    <t>Klinika Nowotworów Tkanek Miękkich, Kości i Czerniaków – parter</t>
  </si>
  <si>
    <t>Pielęgniarka Oddziałowa Kliniki</t>
  </si>
  <si>
    <t>Oddział Badań Wczesnej Fazy - biuro (parter)</t>
  </si>
  <si>
    <t>Oddział Chirurgii Endokrynologicznej Kliniki Endokrynologii Onkologicznej i Medycyny Nuklearnej p I</t>
  </si>
  <si>
    <t>Klinika Nowotworów Układu Nerwowego p I</t>
  </si>
  <si>
    <t>Klinika Nowotworów Tkanek Miękkich, Kości i Czerniaków p I</t>
  </si>
  <si>
    <t>Klinika Ginekologii Onkologicznej II p</t>
  </si>
  <si>
    <t>Klinika Nowotworów Układu Moczowego p III</t>
  </si>
  <si>
    <t>Klinika Nowotworów Płuca i Klatki Piersiowej p IV</t>
  </si>
  <si>
    <t>Klinika Nowotworów Piersi i Chirurgii Rekonstrukcyjnej p V</t>
  </si>
  <si>
    <t>Klinika Nowotworów Układu Chłonnego p VI</t>
  </si>
  <si>
    <t>Klinika Diagnostyki Onkologicznej,Kardioonkologii  i Medycyny PaliatywnejVII</t>
  </si>
  <si>
    <t>Klinika Gastroenterologii Onkologicznej VIII</t>
  </si>
  <si>
    <t>Klinika Nowotworów Głowy i Szyi p IX</t>
  </si>
  <si>
    <t>Dział Informatyki  p X. + taras</t>
  </si>
  <si>
    <t>Pomieszczenia biurowe Kliniki Gastroentorologii Onkologicznej p.X</t>
  </si>
  <si>
    <t>Kierownik Klikiniki Gastroentorologii Onkologicznej</t>
  </si>
  <si>
    <t>Zakład Matematyki Onkologicznej</t>
  </si>
  <si>
    <t>Sale Seminaryjne</t>
  </si>
  <si>
    <t>Kaplica</t>
  </si>
  <si>
    <t>Izba Przyjęć I</t>
  </si>
  <si>
    <t>Pielęgniarka Oddziałowa Izby Przyjęć I</t>
  </si>
  <si>
    <t>Sekcja Obsługi Ambulatoryjnej I</t>
  </si>
  <si>
    <t>Pracownia EKG</t>
  </si>
  <si>
    <t>Pracownik EKG</t>
  </si>
  <si>
    <t>Depozyt Ubrań - Izba Przyjęć I</t>
  </si>
  <si>
    <t>Stacja Łóżek</t>
  </si>
  <si>
    <t>Koordynator Stacji Łóżek</t>
  </si>
  <si>
    <t>Sekcja Archiwalnej Dokumentacji Medycznej Archiwum Zakładowego i Dokumentacji Medycznej (Archiwum Zgonów)</t>
  </si>
  <si>
    <t>Kierownik Archiwum Zakładowego i Dokumentacji Medycznej</t>
  </si>
  <si>
    <t>Klatka Schodowa Główna Budynek Łóżkowy</t>
  </si>
  <si>
    <t>Awaryjne Klatki Schodowe w Budynku Łóżkowym</t>
  </si>
  <si>
    <t>Hol Windowy, windy – Budynek Łóżkowy</t>
  </si>
  <si>
    <t>Korytarz Izby Przyjęć I – Budynek Łóżkowy</t>
  </si>
  <si>
    <t xml:space="preserve">BUDYNEK CURIOTERAPII </t>
  </si>
  <si>
    <t>Blok Operacyjny Zakładu Brachyterapii</t>
  </si>
  <si>
    <t>pielęgniarz koordynujący Bloku Operacyjnego</t>
  </si>
  <si>
    <t>Zakład Brachyterapii</t>
  </si>
  <si>
    <t>Pielęgniarka Oddziałowa Zakładu Brachyterapii</t>
  </si>
  <si>
    <t>Dział Dietetyki Klinicznej</t>
  </si>
  <si>
    <t>Kierownik Działu Dietetyki Klinicznej</t>
  </si>
  <si>
    <t>Zakład Patologii i Diagnostyki Laboratoryjnej p I</t>
  </si>
  <si>
    <t>Kierownik Zakładu Patologii</t>
  </si>
  <si>
    <t>Korytarz Przy Bloku Operacyjnym</t>
  </si>
  <si>
    <t>Pracownia Chemii Klinicznej</t>
  </si>
  <si>
    <t>Kierownik Pracowni Chemii Klinicznej</t>
  </si>
  <si>
    <t>Samodzielna Pracownia Serologii Transfuzjologicznej z Bankiem Krwi</t>
  </si>
  <si>
    <t>Kierownik Samodzielnej Pracowni Serologii Transfuzjologicznej z Bankiem Krwi</t>
  </si>
  <si>
    <t>Blok Operacyjny</t>
  </si>
  <si>
    <t>Pielęgniarka Oddziałowa Bloku Operacyjnego</t>
  </si>
  <si>
    <t>Oddział Anestezjologii i Intensywnej Terapii</t>
  </si>
  <si>
    <t>Pielęgniarka Oddziałowa Oddziału Anestezjologii i Intensywnej Terapii</t>
  </si>
  <si>
    <t>Archiwum Zakładu Radiologii I</t>
  </si>
  <si>
    <t>Centralna Dyspozytornia</t>
  </si>
  <si>
    <t>Kierownik Sekcji Łączności</t>
  </si>
  <si>
    <t>Centralna Sterylizatornia</t>
  </si>
  <si>
    <t>Kierownik Centralnej Sterylizatorni</t>
  </si>
  <si>
    <t>Stacja Uzdatniania Wody</t>
  </si>
  <si>
    <t>XXX.</t>
  </si>
  <si>
    <t>Kierownik Sekcji Instalacji Sanitarnych</t>
  </si>
  <si>
    <t>Szatnia Personelu</t>
  </si>
  <si>
    <t xml:space="preserve">BUDYNEK PORTIERNI I GARAŻY </t>
  </si>
  <si>
    <t>Portiernia</t>
  </si>
  <si>
    <t>pomieszczenie socjalne kierowców</t>
  </si>
  <si>
    <t>Kierownik Sekcji Transportu</t>
  </si>
  <si>
    <t>Garaże</t>
  </si>
  <si>
    <t xml:space="preserve">BUDYNEK KOTŁOWNI </t>
  </si>
  <si>
    <t>Kotłownia</t>
  </si>
  <si>
    <t>XXX. XIX.</t>
  </si>
  <si>
    <t>Koordynator Działu Technicznego</t>
  </si>
  <si>
    <t xml:space="preserve">BUDYNEK KRWIODAWSTWA </t>
  </si>
  <si>
    <t>Dział ds. Systemów Zarządzania</t>
  </si>
  <si>
    <t>Kierownik Działu ds. Systemów Zarządzania</t>
  </si>
  <si>
    <t>Gabinet Zastęcy Dyrektora ds. Administracji i Inwestycji</t>
  </si>
  <si>
    <t>komunikacja 0 (w tym Rejestracja) + WC dla osób niepełnosprawnych</t>
  </si>
  <si>
    <t xml:space="preserve">Gabinet Dyrektora oraz Zastępcy Dyrektora ds. Klinicznych </t>
  </si>
  <si>
    <t xml:space="preserve">Korytarz przy Gabinecie Dyrektora oraz Zastępcy Dyrektora ds. Klinicznych </t>
  </si>
  <si>
    <t>Inspektor Ochrony Danych Osobowych, Pełnomocnik Dyrektora ds. Obronności</t>
  </si>
  <si>
    <t>Pełnomocnik Dyrektora ds. Zapobiegania, Przeciwdziałania i Zwalczania Choroby Zakaźnej Wywołanej Wirusem SARS-CoV-2</t>
  </si>
  <si>
    <t>Dział Administracyjno-Gospodarczy</t>
  </si>
  <si>
    <t>Poradnia Ginekologiczno – Położnicza I</t>
  </si>
  <si>
    <t>gabinet Kliniki Nowotworów Piersi i Chirurgii Rekonstrukcyjnej</t>
  </si>
  <si>
    <t>Korytarz przy Zakładzie Mikrobiologii Klinicznej</t>
  </si>
  <si>
    <t>Dział Rozliczeń Świadczeń Zdrowotnych</t>
  </si>
  <si>
    <t>Kierownik Działu Rozliczeń Świadczeń Zdrowotnych</t>
  </si>
  <si>
    <t xml:space="preserve">Gabinet Zastęcy Dyrektora ds. Lecznictwa Otwartego </t>
  </si>
  <si>
    <t>Naczelny Specjalista ds. Pielęgniarstwa</t>
  </si>
  <si>
    <t>Związek Zawodowy Solidarność</t>
  </si>
  <si>
    <t>Przewodniczący Związku</t>
  </si>
  <si>
    <t>Gabinet Zastępcy Dyrektora ds. Zarządzania</t>
  </si>
  <si>
    <t>Główny Specjalista ds. Operacyjnych</t>
  </si>
  <si>
    <t>Kierownik Działu Informatyki</t>
  </si>
  <si>
    <t>Archiwum Zakładowe i Dokumentacji Medycznej (60 m - dawnej Sali wykładowej - obecnie pomieszczenia biurowe)</t>
  </si>
  <si>
    <t>Kierownik Działu Obsługi Pacjenta</t>
  </si>
  <si>
    <t xml:space="preserve">Zespół Badań Klinicznych </t>
  </si>
  <si>
    <t>Korytarz +1</t>
  </si>
  <si>
    <t>winda</t>
  </si>
  <si>
    <r>
      <t xml:space="preserve">Poradnia Urologiczna, Poradnia Leczenia Bólu i Medycyny Paliatywnej       </t>
    </r>
    <r>
      <rPr>
        <u/>
        <sz val="11"/>
        <rFont val="Times New Roman"/>
        <family val="1"/>
        <charset val="238"/>
      </rPr>
      <t>w tym:</t>
    </r>
    <r>
      <rPr>
        <sz val="11"/>
        <rFont val="Times New Roman"/>
        <family val="1"/>
        <charset val="238"/>
      </rPr>
      <t xml:space="preserve"> poradnie, gabinety zabiegowe, pokoje lekarskie, pokoje socjalne i porządkowe, rejestracja, poczekalnia, toalety dla pacjentów i pracowników</t>
    </r>
  </si>
  <si>
    <t>Klatki Schodowe</t>
  </si>
  <si>
    <t>Korytarze piętro -1</t>
  </si>
  <si>
    <t xml:space="preserve">Sekcja Bieżącej Dokumentacji Medycznej Archiwum Zakładowego i Dokumentacji Medycznej </t>
  </si>
  <si>
    <t>Zakład Mikrobiologii</t>
  </si>
  <si>
    <t>Kierownik Zakładu Mikrobiologii</t>
  </si>
  <si>
    <t xml:space="preserve">MAGAZYN MATERIAŁÓW ŁATWO PALNYCH </t>
  </si>
  <si>
    <t>Bank Komórek Macierzystych i Tkanek</t>
  </si>
  <si>
    <t xml:space="preserve">MAGAZYN ODPADÓW </t>
  </si>
  <si>
    <t>Magazyn Odpadów Chemicznych</t>
  </si>
  <si>
    <t>X.</t>
  </si>
  <si>
    <t>Magazyn Odpadów Medycznych</t>
  </si>
  <si>
    <t xml:space="preserve">KONTENERY BIUROWE </t>
  </si>
  <si>
    <t xml:space="preserve">Sekcja Poligrafii   </t>
  </si>
  <si>
    <t>Koordynator w Sekcji Poligrafii</t>
  </si>
  <si>
    <t xml:space="preserve">Dział techniczny - pomieszczenia biurowe </t>
  </si>
  <si>
    <t>RAZEM OBIEKT nr 1 ROENTGENA 5 budynki</t>
  </si>
  <si>
    <t xml:space="preserve">Słownie złotych: </t>
  </si>
  <si>
    <t xml:space="preserve">OBIEKT nr 2 - HOTEL SZKOLENIOWY ul. W.K. Roentgena 9 </t>
  </si>
  <si>
    <t xml:space="preserve">HOTEL SZKOLENIOWY </t>
  </si>
  <si>
    <r>
      <t>Metraż
w m</t>
    </r>
    <r>
      <rPr>
        <b/>
        <vertAlign val="superscript"/>
        <sz val="12"/>
        <rFont val="Times New Roman"/>
        <family val="1"/>
        <charset val="238"/>
      </rPr>
      <t>2</t>
    </r>
  </si>
  <si>
    <t>Hotel Szkoleniowy</t>
  </si>
  <si>
    <t>Kierownik Hotelu</t>
  </si>
  <si>
    <t>RAZEM OBIEKT nr 2 HOTEL ROENTGENA 9 budynki</t>
  </si>
  <si>
    <t xml:space="preserve">Razem 1-miesięczna wartość sprzątania obiektu nr 2  PLN brutto:   </t>
  </si>
  <si>
    <t xml:space="preserve">Czynność </t>
  </si>
  <si>
    <t xml:space="preserve">Cena pojedyńcza netto </t>
  </si>
  <si>
    <t>Cena pojedyńcza brutto</t>
  </si>
  <si>
    <t>Całkowity koszt czynności brutto</t>
  </si>
  <si>
    <t xml:space="preserve">Wymiana poscieli </t>
  </si>
  <si>
    <t>OBIEKT nr 3 - Centrum Edukacyjno Konferecnyjne w Budynku Socjalnym - ul. W.K. Roentgena 5</t>
  </si>
  <si>
    <t>CENTRUM EDUKACYJNO KONFERENCYJNE</t>
  </si>
  <si>
    <t>Sala konferencyjna 1 - poziom 0</t>
  </si>
  <si>
    <t>Sala konferencyjna 2 - poziom 0</t>
  </si>
  <si>
    <t>Sala konferencyjna 3 - poziom 0</t>
  </si>
  <si>
    <t>Sala konferencyjna 4 - poziom 0</t>
  </si>
  <si>
    <t>Aula</t>
  </si>
  <si>
    <t>Komunikacja + Wejścia + klatka schodowa + platforma do przewozu osób niepełnosprawnych/winda</t>
  </si>
  <si>
    <t>Foyer przed Aulą + klatka schodowa</t>
  </si>
  <si>
    <t>szatnia</t>
  </si>
  <si>
    <t>magazyny</t>
  </si>
  <si>
    <t>WC ogólnodostępne</t>
  </si>
  <si>
    <t xml:space="preserve">Kawiarnia + zaplecze + WC </t>
  </si>
  <si>
    <t>RAZEM OBIEKT nr 3 CENTRUM EDUKACYJNO KONFERENCYJNE</t>
  </si>
  <si>
    <t xml:space="preserve">Razem 1-miesięczna wartość sprzątania obiektu nr 3  PLN brutto:   </t>
  </si>
  <si>
    <t>Kierownik Zakładu Profilaktyki Nowotworów</t>
  </si>
  <si>
    <t>Kierownik Poradni Genetycznej</t>
  </si>
  <si>
    <t>Kierownik Poradni Profilaktyki Raka Szyjki Macicy</t>
  </si>
  <si>
    <t>Pielęgniarka Medycyny Pracy</t>
  </si>
  <si>
    <t xml:space="preserve">Kierownik Zakładu Profilaktyki Nowotworów </t>
  </si>
  <si>
    <t>Sekcja Obsługi Ambulatoryjnej (pokoje biurowe)</t>
  </si>
  <si>
    <t>Kierownik Sekcji Obsługi Ambulatoryjnej</t>
  </si>
  <si>
    <t>Sekcja Obsługi Ambulatoryjnej (Archiwum)</t>
  </si>
  <si>
    <t>Sekcja Bieżącej dokumentacji Medycznej (archiwum)</t>
  </si>
  <si>
    <t>Upoważniony pracownik Archiwum</t>
  </si>
  <si>
    <t xml:space="preserve">Archiwum Mazowieckiego Rejestru Nowotworów </t>
  </si>
  <si>
    <t>Kierownik Mazowieckiego Rejestru Nowotworów</t>
  </si>
  <si>
    <t xml:space="preserve">Blok Operacyjny </t>
  </si>
  <si>
    <t>Oddział Radioterapii III p.</t>
  </si>
  <si>
    <t>Pielęgniarka Oddziałowa Odziału Onkologii i Radioterapii</t>
  </si>
  <si>
    <t>Oddział Radioterapii II p.</t>
  </si>
  <si>
    <t>Pokoje lekarskie Onkologii i Radioterapii</t>
  </si>
  <si>
    <t>Oddział Onkologii p. II</t>
  </si>
  <si>
    <t>Pracownia Chemii Klinicznej Zakłau Patologii i Diagnostyki Laboratoryjnej</t>
  </si>
  <si>
    <t>Oddział Chirurgii - p. III</t>
  </si>
  <si>
    <t>Pielęgniarka Oddziałowa Chirurgii</t>
  </si>
  <si>
    <t>Oddział Chirurgii - p. I</t>
  </si>
  <si>
    <t>Pokoje lekarskie Oddziału Chirurgii p. II</t>
  </si>
  <si>
    <t>Zaklad Radiologii II – parter</t>
  </si>
  <si>
    <t>Kierownik Pracowni Radiologii II</t>
  </si>
  <si>
    <t>WC dla pacjentów</t>
  </si>
  <si>
    <t>Archiwum - przyziemie</t>
  </si>
  <si>
    <t>Pracownia Patologii Narządowej Nowotworów</t>
  </si>
  <si>
    <t>Kierownik Pracowni Patologii Narządowej Nowotworów</t>
  </si>
  <si>
    <t xml:space="preserve">Przychodnia Onkologiczna II </t>
  </si>
  <si>
    <t xml:space="preserve">Pielęgniarka Oddziałowa Przychodnii Onkologicznej II </t>
  </si>
  <si>
    <t>Pracownia Przygotowania, Planowania i Leczenia Napromienianiem</t>
  </si>
  <si>
    <t>Kierownik Pracowni Przygotowania, Planowania i Leczenia Napromienianiem</t>
  </si>
  <si>
    <t>Pracownia Przygotowania, Planowania i Leczenia Napromienianiem - WC dla pacjentów</t>
  </si>
  <si>
    <t>Pracownia Przygotowania, Planowania i Leczenia Napromienianiem - Piwnice, pomieszczenia techniczne pod pracownią</t>
  </si>
  <si>
    <t xml:space="preserve">Samodzielna Pracownia Serologii Transfuzjologicznej z Bankiem Krwi </t>
  </si>
  <si>
    <t>Kierownik Pracowni serologii Transfuzjologicznej z Bankiem Krwi</t>
  </si>
  <si>
    <t xml:space="preserve">Oddział Anestezjologii i  Intensywnej Terapii  </t>
  </si>
  <si>
    <t>Pielęgniarka Oddziałowa Oddziau Anestezjologii i Intensywnej Terapii</t>
  </si>
  <si>
    <t>Pracownia Dozymetrii i Planowania Leczenia</t>
  </si>
  <si>
    <t>Kierownik Pracowni Dozymetrii i Planowania Leczenia</t>
  </si>
  <si>
    <t xml:space="preserve">Poradnia Psychoonkologii </t>
  </si>
  <si>
    <t>Psycholog Zakładu</t>
  </si>
  <si>
    <t xml:space="preserve">Kaplica  </t>
  </si>
  <si>
    <t>Zastępca Kierownika Działu Administracyjno-Gospodarczego</t>
  </si>
  <si>
    <t xml:space="preserve">Sala wykładowa </t>
  </si>
  <si>
    <t>Sala konferencyjna- parter</t>
  </si>
  <si>
    <t>Gabinet i Sekretariat Kierownika Kliniki Chirurgii Onkologicznej i Guzów Neuroendokrynnych</t>
  </si>
  <si>
    <t>Windy (osobowa i towarowo-osobowa)</t>
  </si>
  <si>
    <t>WC pacjentów-parter</t>
  </si>
  <si>
    <t xml:space="preserve">Pomieszczenia Ochrony </t>
  </si>
  <si>
    <t>Punkt wymiany bielizny</t>
  </si>
  <si>
    <t>Szatnie pracownicze – przyziemie</t>
  </si>
  <si>
    <t xml:space="preserve">Kasa </t>
  </si>
  <si>
    <t>Pomieszczenia techniczne w Budynku Szpitalnym - przyziemie w budynku szpitalnym</t>
  </si>
  <si>
    <t>Ciągi komunikacyjne, pomieszczenia socjalne – przyziemie</t>
  </si>
  <si>
    <t>Wc dla pacjentów - przyziemie</t>
  </si>
  <si>
    <t>Klatki  schodowe (K1,K2,K3,K4,K5)</t>
  </si>
  <si>
    <t>XXXII</t>
  </si>
  <si>
    <t>Pomieszczenia biurowe budynek "B"wraz z łącznikiem pomiędzy nimi</t>
  </si>
  <si>
    <t>Pomieszczenia biurowe budynek "C"</t>
  </si>
  <si>
    <t>Magazyn Zakładu Epidemiologii</t>
  </si>
  <si>
    <t>Kierownik Zakładu Epidemiologii</t>
  </si>
  <si>
    <t>ŁĄCZNY METRAŻ DO SPRZATANIA</t>
  </si>
  <si>
    <t>powierzchnia przeszkleń w budynku "B" i "C"</t>
  </si>
  <si>
    <t>Zastępca Kierownika Działu Admnistracyjno-Gospodarczego</t>
  </si>
  <si>
    <t>oszklenie łączika pomiędzy budynkami "B" i "C"</t>
  </si>
  <si>
    <t xml:space="preserve">Oszklenie zewnętrzne szybu windy panoramicznej </t>
  </si>
  <si>
    <t xml:space="preserve"> </t>
  </si>
  <si>
    <t>nr obiektu</t>
  </si>
  <si>
    <r>
      <t xml:space="preserve">wartość za 1 miesiąc </t>
    </r>
    <r>
      <rPr>
        <b/>
        <u/>
        <sz val="10"/>
        <color theme="1"/>
        <rFont val="Arial"/>
        <family val="2"/>
        <charset val="238"/>
      </rPr>
      <t xml:space="preserve">
</t>
    </r>
    <r>
      <rPr>
        <b/>
        <sz val="10"/>
        <color theme="1"/>
        <rFont val="Arial"/>
        <family val="2"/>
        <charset val="238"/>
      </rPr>
      <t xml:space="preserve">w PLN brutto </t>
    </r>
  </si>
  <si>
    <t>razem PLN:</t>
  </si>
  <si>
    <t>ŁĄCZNY METRAŻ DO SPRZATANIA:</t>
  </si>
  <si>
    <r>
      <rPr>
        <b/>
        <sz val="10"/>
        <color theme="1"/>
        <rFont val="Arial"/>
        <family val="2"/>
        <charset val="238"/>
      </rPr>
      <t>I. ŚRODKI CZYSTOŚCI</t>
    </r>
    <r>
      <rPr>
        <sz val="10"/>
        <color theme="1"/>
        <rFont val="Arial"/>
        <family val="2"/>
        <charset val="238"/>
      </rPr>
      <t xml:space="preserve">
Wszelkie środki czystości, środki  chemiczne, higieniczne, materiały, narzędzia i urządzenia oraz inne środki niezbędne dla prawidłowego wykonywania usługi zapewnia Wykonawca. Wszystkie wyżej wymienione środki, materiały, narzędzia i urządzenia muszą być przystosowane do profesjonalnego sprzątania i utrzymania czystości.
Środki, narzędzia i urządzenia muszą posiadać wymagane prawem atesty bezpieczeństwa i certyfikaty oraz spełniać obowiązujące normy a także  muszą być dopuszczone do stosowania na terenie Rzeczpospolitej Polskiej. 
Środki, narzędzia i urządzenia winny być właściwej jakości i odpowiednie do obiektu/terenu w którym mają być używane.
</t>
    </r>
  </si>
  <si>
    <t>XXVII</t>
  </si>
  <si>
    <t>XXIX</t>
  </si>
  <si>
    <t>XXIV,XXI,XXXI,XXVII</t>
  </si>
  <si>
    <t>XXIII,XXI,XIV</t>
  </si>
  <si>
    <t>XXXIV</t>
  </si>
  <si>
    <t>XXXV</t>
  </si>
  <si>
    <t>XII,XXI,XXVI,XXVII</t>
  </si>
  <si>
    <t>XXVI</t>
  </si>
  <si>
    <t>XXXVI</t>
  </si>
  <si>
    <t>XXI,XXVI,XXVII</t>
  </si>
  <si>
    <t>XXI,XXVII,XXXII</t>
  </si>
  <si>
    <t>XXIX,XXI,</t>
  </si>
  <si>
    <t>XXVII,XXI</t>
  </si>
  <si>
    <t xml:space="preserve">XXVII,XXIX,XXI,
</t>
  </si>
  <si>
    <t>XXVII.XXXIV</t>
  </si>
  <si>
    <t>XXI,XXVII,XXXIV,XXXV</t>
  </si>
  <si>
    <t>XXI,XXVII,XXVII</t>
  </si>
  <si>
    <t>XXXI</t>
  </si>
  <si>
    <t>XXVII, XXXIV</t>
  </si>
  <si>
    <t>XXVII, XXXIV,XXXV</t>
  </si>
  <si>
    <t>XX,XXI</t>
  </si>
  <si>
    <t>XXII,XXVII</t>
  </si>
  <si>
    <t>XXII,XXVII,III,XXI</t>
  </si>
  <si>
    <t>XXX</t>
  </si>
  <si>
    <t>XXVII, XXXII</t>
  </si>
  <si>
    <t>XXIII</t>
  </si>
  <si>
    <t>XVIII,XIX,XXI,XVII,XXVII</t>
  </si>
  <si>
    <t>XXVII,XXIX</t>
  </si>
  <si>
    <t>XXIX,XXI</t>
  </si>
  <si>
    <t>XV,XVI</t>
  </si>
  <si>
    <t>XIV,XXVII,XXI</t>
  </si>
  <si>
    <t>XXVII,XXXI</t>
  </si>
  <si>
    <t>VIII</t>
  </si>
  <si>
    <t>XXVI,XXI</t>
  </si>
  <si>
    <t>X</t>
  </si>
  <si>
    <t>XXI,XXIX</t>
  </si>
  <si>
    <t>XXXVIII</t>
  </si>
  <si>
    <t>XLI</t>
  </si>
  <si>
    <t>XLIII</t>
  </si>
  <si>
    <t xml:space="preserve">XLIII
</t>
  </si>
  <si>
    <t>XLII</t>
  </si>
  <si>
    <t>XLIII,XLI</t>
  </si>
  <si>
    <t>XIII,XXVI,XXVII</t>
  </si>
  <si>
    <t>IX</t>
  </si>
  <si>
    <t>I,III,V,VI,VIII,IX,X,XII,XIII,XIV,XV,XXI,XXVII</t>
  </si>
  <si>
    <t>II,IV,V,VI,VIII,IX,X,XII,XIII,XIV,XV,XXI,XXVII</t>
  </si>
  <si>
    <t>II,IV,V,VI,VIIIIX,,X,XII,XIII,XIV,XV,XXI,XXVII</t>
  </si>
  <si>
    <t xml:space="preserve">Oddział A; II,IV,V,VI,VIII,IX,X,XII,XIII,XIV,XV,XXI,XXVII Oddział B: I,III,V,VI,VIII,IX,X,XII,XIII,XIV,XV,XXI,XXVII
</t>
  </si>
  <si>
    <t>I,III,V,VI,VII,VIII,IX,X,XII,XIII,XIV,XV,XXI,XXVII</t>
  </si>
  <si>
    <t xml:space="preserve">Oddział A: I,III,V,VI,VIII,IX,X,XII,XIII,XIV,XV,XXI,XXVII,  Oddział B: II,IV,V,VI,VIII,IX,X,XII,XIII,XIV,XV,XXI,XXVII
</t>
  </si>
  <si>
    <t>IX,XIV,VIII,XXVII,XXXI</t>
  </si>
  <si>
    <t>IX,XXVII,XIV,XV,</t>
  </si>
  <si>
    <t>IX,XXIV,XXI,XXXI,XXVII</t>
  </si>
  <si>
    <t>XIV,VIII,XXVII,XXXI,IX,</t>
  </si>
  <si>
    <t>VIII,IX,XII,XXI,XXIII,XXVII</t>
  </si>
  <si>
    <t>VIII,IX,XIV,XVII,XXXI,XXI</t>
  </si>
  <si>
    <t>IX,VIII,IX,XII,XXI,XXIII,XXVII</t>
  </si>
  <si>
    <t>XXXIII</t>
  </si>
  <si>
    <t>XIV,XXVI,XXVII,</t>
  </si>
  <si>
    <t>XIV</t>
  </si>
  <si>
    <t>XIV,XXVII</t>
  </si>
  <si>
    <t>metoda mycia okien z dowolnego punktu od I do XLIII</t>
  </si>
  <si>
    <t>………….Dokument składany w postaci elektronicznej opatrzonej kwalifikowanym podpisem elektronicznym - podpis osoby upoważnionej  do reprezentacji Wykonawcy</t>
  </si>
  <si>
    <t xml:space="preserve">Razem 1-miesięczna wartość sprzątania obiektu nr 1  PLN brutto:   </t>
  </si>
  <si>
    <t>ilość wymian pościeli (zakres opisany w Planie higieny)</t>
  </si>
  <si>
    <t>USŁUGA OPCJONALNA</t>
  </si>
  <si>
    <t xml:space="preserve">Budynek Centrum Profilaktyki Nowotworów </t>
  </si>
  <si>
    <t>OBIEKT nr 1 – NIERUCHOMOŚCI PRZY UL. W.K.ROENTGENA 5 (z wyłączeniem budynku Centrum Profilaktyki Nowotworów oraz Centrum Edukacyjno Konferencyjnego)</t>
  </si>
  <si>
    <t xml:space="preserve">BUDYNEK SOCJALNY z wyłączeniem Centrum Edukacyjno Konferencyjnego </t>
  </si>
  <si>
    <t>Pielęgniarka Oddziałowa Kliniki Gastroenterologii Onkologicznej</t>
  </si>
  <si>
    <t>Klinika Chirurgii Nowotworów Ukałdu Pokarmowego i Guzów Neuroendokrynnych VII</t>
  </si>
  <si>
    <t>OBIEKT nr 4 – budynek Centrum Profilaktyki Nowotworów – ul. W.K. Roentgena 5</t>
  </si>
  <si>
    <t>RAZEM OBIEKT nr 4 – budynek Centrum Profilaktyki Nowotworów (Zakład Profilaktyki Nowotworów)</t>
  </si>
  <si>
    <t>OBIEKT nr 5 - BUDYNEK SZPITALNY PRZY ul. WAWELSKIEJ 15 i budynek administracji przy ul. Wawelskiej 15b</t>
  </si>
  <si>
    <t>Razem 1-miesięczna wartość sprzątania obiektu nr 5  PLN brutto</t>
  </si>
  <si>
    <r>
      <t>Razem 1-miesięczna wartość sprzątania obiektów nr 1 - 5 wynosi: …...</t>
    </r>
    <r>
      <rPr>
        <b/>
        <sz val="14"/>
        <rFont val="Arial"/>
        <family val="2"/>
        <charset val="238"/>
      </rPr>
      <t xml:space="preserve"> PLN brutto</t>
    </r>
  </si>
  <si>
    <r>
      <t xml:space="preserve">Razem 36 -miesięczna wartość sprzątania obiektów nr 1 - 5 wynosi: </t>
    </r>
    <r>
      <rPr>
        <b/>
        <sz val="14"/>
        <rFont val="Arial"/>
        <family val="2"/>
        <charset val="238"/>
      </rPr>
      <t>…... PLN brutto</t>
    </r>
  </si>
  <si>
    <r>
      <rPr>
        <b/>
        <sz val="10"/>
        <rFont val="Arial"/>
        <family val="2"/>
        <charset val="238"/>
      </rPr>
      <t>13.</t>
    </r>
    <r>
      <rPr>
        <sz val="10"/>
        <rFont val="Arial"/>
        <family val="2"/>
        <charset val="238"/>
      </rPr>
      <t xml:space="preserve"> Mycie okien, których nie można umyć z dostępu wewnętrznego (wskazane przez upoważnione osoby komórek organizacyjnych) – mycie minimum 1 raz w roku.
</t>
    </r>
    <r>
      <rPr>
        <b/>
        <sz val="10"/>
        <rFont val="Arial"/>
        <family val="2"/>
        <charset val="238"/>
      </rPr>
      <t>14.</t>
    </r>
    <r>
      <rPr>
        <sz val="10"/>
        <rFont val="Arial"/>
        <family val="2"/>
        <charset val="238"/>
      </rPr>
      <t xml:space="preserve"> Konserwacja podłóg z tarketu przez położenie powłoki polimerowej w terminie uzgodnionym z Działem Administracyjno-Gospodarczym w ilości 30 000 m2 w okresie trwania umowy.
</t>
    </r>
    <r>
      <rPr>
        <b/>
        <sz val="10"/>
        <rFont val="Arial"/>
        <family val="2"/>
        <charset val="238"/>
      </rPr>
      <t>15.</t>
    </r>
    <r>
      <rPr>
        <sz val="10"/>
        <rFont val="Arial"/>
        <family val="2"/>
        <charset val="238"/>
      </rPr>
      <t xml:space="preserve"> Pranie wykładzin dywanowych i mebli tapicerowanych we wszystkich obiektach Narodowego Instytytu Onkologii w ilości 4 225 m2 w okresie trwania umowy. 14. Jeden z pracowników serwisu dziennego i nocnego będzie miał stosowne do panujących warunków pogodowych ubranie, obuwie, rękawiczki ochronne do pracy na zewnątrz, potrzebny sprzęt i środki niezbędne do sprzątania i utrzymania czystości na schodach zewnętrznych i rampach podjazdowych dla wózków inwalidzkich zlokalizowanych w nieruchomościach Zamawiającego.
</t>
    </r>
    <r>
      <rPr>
        <b/>
        <sz val="10"/>
        <rFont val="Arial"/>
        <family val="2"/>
        <charset val="238"/>
      </rPr>
      <t>16.</t>
    </r>
    <r>
      <rPr>
        <sz val="10"/>
        <rFont val="Arial"/>
        <family val="2"/>
        <charset val="238"/>
      </rPr>
      <t xml:space="preserve"> Pracownicy serwisu dziennego i nocnego będą wyposażeni przez Wykonawcę w stosowne do panujących warunków pogodowych: ubranie robocze, obuwie robocze, rękawiczki ochronne do pracy na zewnątrz, potrzebny sprzęt i środki niezbędne do sprzątania i utrzymania czystości na schodach zewnętrznych i rampach podjazdowych dla wózków inwalidzkich zlokalizowanych w nieruchomościach Zamawiającego.
</t>
    </r>
    <r>
      <rPr>
        <b/>
        <sz val="10"/>
        <rFont val="Arial"/>
        <family val="2"/>
        <charset val="238"/>
      </rPr>
      <t>17.</t>
    </r>
    <r>
      <rPr>
        <sz val="10"/>
        <rFont val="Arial"/>
        <family val="2"/>
        <charset val="238"/>
      </rPr>
      <t xml:space="preserve"> Mycie okien, pranie wykładzin dywanowych i mebli tapicerowanych na wszystkich obiektach NIO-PIB odbywa się poprzez zgłoszenie wykonania usługi do osoby odpowiedzialnej za nadzór nad wykonaniem umowy z ramienia Zamawiającego. W/w czynności będą wykonywane na podstawie sporządzonego harmonogramu prac i wykonywane przy sprzyjających warunkach atmosferycznych.
</t>
    </r>
    <r>
      <rPr>
        <b/>
        <sz val="10"/>
        <rFont val="Arial"/>
        <family val="2"/>
        <charset val="238"/>
      </rPr>
      <t xml:space="preserve">18. </t>
    </r>
    <r>
      <rPr>
        <sz val="10"/>
        <rFont val="Arial"/>
        <family val="2"/>
        <charset val="238"/>
      </rPr>
      <t xml:space="preserve">Kontrola czystości toalet ogólnodostępnych odbywa się codziennie i potwierdzana jest w "karcie kontroli czystości Toalet Ogólnodostępnych". Kontrola czystości toalet dotyczy tylko i wyłącznie toalet dla pacjentów w Przychodni  - wejścia A, D, E, C, przy ul. W.K. Roentgena 5 w Warszawie oraz w Budynku Gmachu Głównego A przy ul. Wawelskiej 15.
</t>
    </r>
  </si>
  <si>
    <t>Dział Marketingu i Promocji</t>
  </si>
  <si>
    <r>
      <t xml:space="preserve">
</t>
    </r>
    <r>
      <rPr>
        <b/>
        <sz val="10"/>
        <color theme="1"/>
        <rFont val="Arial"/>
        <family val="2"/>
        <charset val="238"/>
      </rPr>
      <t>III.</t>
    </r>
    <r>
      <rPr>
        <sz val="10"/>
        <color theme="1"/>
        <rFont val="Arial"/>
        <family val="2"/>
        <charset val="238"/>
      </rPr>
      <t xml:space="preserve"> Procedura dot.: sprzątania pomieszczeń w Budynku Hotelu Szkoleniowego przy ul. W.K Roentgena 9, pomieszczeń Centrum Edukacyjno Konferencyjnego oraz innych prac wykonywanych na zlecenie.
</t>
    </r>
    <r>
      <rPr>
        <b/>
        <sz val="10"/>
        <color theme="1"/>
        <rFont val="Arial"/>
        <family val="2"/>
        <charset val="238"/>
      </rPr>
      <t>19.</t>
    </r>
    <r>
      <rPr>
        <sz val="10"/>
        <color theme="1"/>
        <rFont val="Arial"/>
        <family val="2"/>
        <charset val="238"/>
      </rPr>
      <t xml:space="preserve"> Godziny wykonywania poszczególnych czynności zostaną ustalone z osobami nadzorującymi sprzątanie poszczególnych odcinków.
Wykonawca zobowiązuje się do sprzątania pomieszczeń:
a) w budynku Hotelu codziennie od poniedziałku do piątku w godz. 7:00-16:00,
b) w pomieszczeniach Centrum Edukacyjno Konferencyjnego codziennie od poniedziałku do piątku w godz. uzgodnionych z administratorem obiektu. 
zgodnie z przekazanym w formie elektronicznej zleceniem. Planowany zakres prac będzie przesyłany do Wykonawcy na adres e-mail: ................................... przez uprawnionego pracownika Zamawiającego najpóźniej do godz. 6:00 dnia którego dotyczy usługa. Wykonawca niezwłocznie potwierdzi otrzymanie zlecenia  na adres e-mail hotel@hotelursynow.pl – dotyczy Hotelu Szkoleniowego oraz  iwona.tomczak@pib-nio.pl – dotyczy Centrum  Edukacyjno Konferencyjnego Narodowy Instytut Onkologii zastrzega sobie możliwość korekty zakresu zleconych usług, nie później jednak niż do godz. 12:00.
Rozliczenie za usługi świadczone na rzecz Hotelu Szkoleniowego nastąpi na podstawie faktury wystawionej zgodnie podaną poniżej metodologią
</t>
    </r>
    <r>
      <rPr>
        <b/>
        <sz val="10"/>
        <color theme="1"/>
        <rFont val="Arial"/>
        <family val="2"/>
        <charset val="238"/>
      </rPr>
      <t>WSPÓŁCZYNNIK=(WARTOŚC USŁUGI SPRZĄTANIA CAŁEGO HOTELU)/(CAŁOŚCIOWY METRAŻ HOTELU)</t>
    </r>
    <r>
      <rPr>
        <sz val="10"/>
        <color theme="1"/>
        <rFont val="Arial"/>
        <family val="2"/>
        <charset val="238"/>
      </rPr>
      <t xml:space="preserve">
</t>
    </r>
    <r>
      <rPr>
        <b/>
        <sz val="10"/>
        <color theme="1"/>
        <rFont val="Arial"/>
        <family val="2"/>
        <charset val="238"/>
      </rPr>
      <t xml:space="preserve">KWOTA DO ZAPŁATY=(WSPÓŁCZYNNIK X METRAŻ HOTELU ZLECONY DO SPRZĄTANIA)/(ILOŚĆ DNI ROBOCZYCH W DANYM MIESIĄCU)  </t>
    </r>
    <r>
      <rPr>
        <sz val="10"/>
        <color theme="1"/>
        <rFont val="Arial"/>
        <family val="2"/>
        <charset val="238"/>
      </rPr>
      <t xml:space="preserve">
Rozliczenie za usługi świadczone na rzecz Centrum Edukacyjno Konferencyjnego nastąpi na podstawie faktury uwzględniającej sumę zleceń poszczególnych odcinków/metrażu.
</t>
    </r>
    <r>
      <rPr>
        <b/>
        <sz val="10"/>
        <color theme="1"/>
        <rFont val="Arial"/>
        <family val="2"/>
        <charset val="238"/>
      </rPr>
      <t/>
    </r>
  </si>
  <si>
    <t>Pomieszczenia techniczne poziom -1</t>
  </si>
  <si>
    <t>Pomieszczenia sanitarne  poziom -1</t>
  </si>
  <si>
    <t>Pomieszczenia pracowników poziom -1</t>
  </si>
  <si>
    <t>Sale konferencyjne + zaplecze  poziom -1</t>
  </si>
  <si>
    <t>Korytarze + hol  - poziom -1</t>
  </si>
  <si>
    <t>Samodzielna Pracownia Mammografi Przesiewowej poziom 0</t>
  </si>
  <si>
    <t>Poradnia Genetyczna  -    poziom 0</t>
  </si>
  <si>
    <t>Poradnie Onkologiczne -   poziom 0</t>
  </si>
  <si>
    <t>Pomieszczenia Sanitarne  + pok. Socjalny  - poziom 0</t>
  </si>
  <si>
    <t>Infolinia -  poziom 0</t>
  </si>
  <si>
    <t>Klatki schodowe + hol + poczekalnie -  poziom 0</t>
  </si>
  <si>
    <t>Archiwum  - poziom 0</t>
  </si>
  <si>
    <t>Pomieszczenia sanitarne  poziom 0</t>
  </si>
  <si>
    <t>Kierownik Poradni Onkologicznej</t>
  </si>
  <si>
    <t>Poradnia Profilaktyki Raka Szyjki Macicy - ambulatorium - poziom +1</t>
  </si>
  <si>
    <t>Poradnia Profilaktyki Raka Szyjki Macicy - dział dokumntacji - poziom +1</t>
  </si>
  <si>
    <t>Poradnia Profilaktyki Raka Szyjki Macicy - sala zabiegowa - poziom +1</t>
  </si>
  <si>
    <t>Poradnia Ginekologiczno Położnicza i Kliniki Ginekologii Onkologicznej - poziom +1</t>
  </si>
  <si>
    <t>Poradnia Cytologii Ginekologicznej Zakładu Patologii i Diagnostyki Laboratoryjnej  -  poziom +1</t>
  </si>
  <si>
    <t>Laboratorium Covid-19     poziom +1</t>
  </si>
  <si>
    <t>Klatki schodowe + korytarz + poczekalnie -  poziom +1</t>
  </si>
  <si>
    <t>Pomieszczenia Sanitarne  WC personelu  - poziom +1</t>
  </si>
  <si>
    <t>Pomieszczenia Sanitarne - WC ogolnodostępne  - poziom +1</t>
  </si>
  <si>
    <t>Klinika Gastroenterologii - poziom +2</t>
  </si>
  <si>
    <t>Poradnia Medycyny Pracy poziom +2</t>
  </si>
  <si>
    <t>Biuro ds.. Realizacji Programów Przesiewowych   - poziom +2</t>
  </si>
  <si>
    <t>Pokój socjalny + wc pracowników poziom +2</t>
  </si>
  <si>
    <t>Klatki schodowe + korytarze + hol + poczekalnie -  poziom +2</t>
  </si>
  <si>
    <t xml:space="preserve">Kierownik Poradni Ginekologiczno Położniczej </t>
  </si>
  <si>
    <t>XXI</t>
  </si>
  <si>
    <t>Poradnia Kardiologiczna - KDOKMP</t>
  </si>
  <si>
    <t>Kierownik Poradni Kardiologicznej</t>
  </si>
  <si>
    <t>VIII,IX,XIV,XVII</t>
  </si>
  <si>
    <t xml:space="preserve">Koordyantor Techników </t>
  </si>
  <si>
    <t>Kierownik Samodzielnej Pracowni Diagnostyki Genetycznej</t>
  </si>
  <si>
    <t>Kierownik Zakładu Patomorofologii Nowotworów</t>
  </si>
  <si>
    <t>Kierownik Działu Obsługi Ambulatoryjnej</t>
  </si>
  <si>
    <t>Kierownik Poradni Endoskopowej</t>
  </si>
  <si>
    <t>Zakład Profilaktyki Nowotwrów  - poziom +2</t>
  </si>
  <si>
    <t>Zakład Profilaktyki Nowotwrów/pomieszczenie biurowe  - poziom +2</t>
  </si>
  <si>
    <t>XXVII, XXI</t>
  </si>
  <si>
    <t xml:space="preserve">Razem 1-miesięczna wartość sprzątania obiektu nr 4  PLN brutto:   </t>
  </si>
  <si>
    <r>
      <rPr>
        <b/>
        <sz val="10"/>
        <rFont val="Arial"/>
        <family val="2"/>
        <charset val="238"/>
      </rPr>
      <t>II. Zakres obowiązków Wykonawcy</t>
    </r>
    <r>
      <rPr>
        <sz val="10"/>
        <rFont val="Arial"/>
        <family val="2"/>
        <charset val="238"/>
      </rPr>
      <t xml:space="preserve">
</t>
    </r>
    <r>
      <rPr>
        <b/>
        <sz val="10"/>
        <rFont val="Arial"/>
        <family val="2"/>
        <charset val="238"/>
      </rPr>
      <t>1.</t>
    </r>
    <r>
      <rPr>
        <sz val="10"/>
        <rFont val="Arial"/>
        <family val="2"/>
        <charset val="238"/>
      </rPr>
      <t xml:space="preserve"> Utrzymanie ładu i porządku przy wejściach do budynków Zamawiającego. Sprzątanie przez zamiatanie lub mycie podłogi/posadzki oraz poręczy przy schodach zewnętrznych (w miarę potrzeb) usuwanie śmieci i ziemi osadzającej się na wycieraczkach zewnętrznych oraz odśnieżanie wejść do budynków przy ul. W.K. Roentgena 5, ul. W.K. Roentgena 9 i ul. Wawelskiej 15 (12 wejść ul. W.K. Roentgena + 4 wejścia Wawelska) – Wejścia obejmują również schody zewnętrzne i rampy podjazdowe dla wózków inwalidzkich.
Wyniesienie odpadów z koszy na zewnątrz przy wejściach do budynków – 7 x w tyg. 2 x dziennie
Utrzymanie w czystości w tym odśnieżanie /odladzanie wejść do budynków (rozpoczęcie prac nie później niż 30 min od wystąpienia zjawiska),
</t>
    </r>
    <r>
      <rPr>
        <b/>
        <sz val="10"/>
        <rFont val="Arial"/>
        <family val="2"/>
        <charset val="238"/>
      </rPr>
      <t>2.</t>
    </r>
    <r>
      <rPr>
        <sz val="10"/>
        <rFont val="Arial"/>
        <family val="2"/>
        <charset val="238"/>
      </rPr>
      <t xml:space="preserve"> Godziny wykonywania poszczególnych czynności zostaną uzgodnione są z Osobami nadzorującymi sprzątanie poszczególnych odcinków.
</t>
    </r>
    <r>
      <rPr>
        <b/>
        <sz val="10"/>
        <rFont val="Arial"/>
        <family val="2"/>
        <charset val="238"/>
      </rPr>
      <t>3.</t>
    </r>
    <r>
      <rPr>
        <sz val="10"/>
        <rFont val="Arial"/>
        <family val="2"/>
        <charset val="238"/>
      </rPr>
      <t xml:space="preserve"> Serwis toalet ogólnodostępnych i w przychodniach w godzinach 07.00-20.00 nie rzadziej niż raz na godzinę.
</t>
    </r>
    <r>
      <rPr>
        <b/>
        <sz val="10"/>
        <rFont val="Arial"/>
        <family val="2"/>
        <charset val="238"/>
      </rPr>
      <t>4.</t>
    </r>
    <r>
      <rPr>
        <sz val="10"/>
        <rFont val="Arial"/>
        <family val="2"/>
        <charset val="238"/>
      </rPr>
      <t xml:space="preserve"> Utrzymanie
a) serwisu dziennego : 7 razy w tygodniu w godzinach od 6,00 do 22,00
- ul. W.K. Roentgena - dziesięć (10) osób, ul. Wawelska – dwie (2) osoby
b) serwisu nocnego : 7 razy w tygodniu w godzinach od 22,00 do 6,00
- ul. W.K. Roentgena - dwie osoby, 
- ul. Wawelska – jedna osoba,
do zadań których należy:
- utrzymanie czystości toalet ogólnodostępnych, uzupełnianie w nich mydła w płynie, ręczników jednorazowych, papieru toaletowego, płynu do dezynfekcji rąk;
- zalewanie kratek kanalizacyjnych w razie potrzeby, usuwanie zabrudzeń powstałych w ciągu dnia na terenie obiektów ogólnodostępnych i Klinicznych NIO _PIB w tym m.in. usuwanie zabrudzeń organicznych typu kał, krew, wymiociny;
- osoba z  serwisu nocnego na ul. Wawelskiej ma w swoim zakresie sprzątanie Bloku Operacyjnego po przejściu przeszkolenia przez Dział Higieny Szpitalnej.
- w razie potrzeby wykonywanie innych zadań na zgłoszenie na podstawie zapisów załącznika 2a i 2b. 
</t>
    </r>
    <r>
      <rPr>
        <b/>
        <sz val="10"/>
        <rFont val="Arial"/>
        <family val="2"/>
        <charset val="238"/>
      </rPr>
      <t>5.</t>
    </r>
    <r>
      <rPr>
        <sz val="10"/>
        <rFont val="Arial"/>
        <family val="2"/>
        <charset val="238"/>
      </rPr>
      <t xml:space="preserve"> Wykonywanie innych zadań zleconych przez Zamawiającego w ramach sprzątania.
</t>
    </r>
  </si>
  <si>
    <r>
      <t xml:space="preserve">
</t>
    </r>
    <r>
      <rPr>
        <b/>
        <sz val="10"/>
        <rFont val="Arial"/>
        <family val="2"/>
        <charset val="238"/>
      </rPr>
      <t>6.</t>
    </r>
    <r>
      <rPr>
        <sz val="10"/>
        <rFont val="Arial"/>
        <family val="2"/>
        <charset val="238"/>
      </rPr>
      <t xml:space="preserve"> Usuwanie:
a) odpadów medycznych, komunalnych, komunalnych segregowanych typu szkło, plastik, papier gromadzonych w przeznaczonych na ten cel  pojemnikach - w przypadku Obiektów nr 1, 2, 3 i 4 (ul. W.K. Roentgena 5 i W.K. Roentgena 9), 
Zakres czynności obejmuje: transport czystych pojemników na odpady medyczne ze Stacji Łóżek do klinik i zakładów, transport pojemników z odpadami medycznymi do magazynu na odpady medyczne, wyładowanie odpadów medycznych z pojemników na odpady i po uprzednim zważeniu umieszczenie ich w odpowiednim pomieszczeniu magazynu na odpady medyczne, transport brudnych pojemników na odpady medyczne do Stacji Łóżek. Transport odpadów komunalnych odbywa się z miejsca ich wytworzenia do odpowiednio oznakowanych kontenerów; 
b) odpadów medycznych, chemicznych, komunalnych, komunalnych segregowanych typu szkło, plastik, papier gromadzonych w przeznaczonych na ten cel  pojemnikach -  w przypadku Obiektu nr 5 (ul. Wawelska 15 i 15B).
Zakres czynności obejmuje: transport czystych pojemników na odpady medyczne po wcześniejszym umyciu i zdezynfekowanych przez firmę sprzątającą do Klinik i Zakładów, transport pojemników z odpadami medycznymi do magazynu na odpady medyczne/chemiczne, wyładowanie odpadów medycznych z pojemników i po uprzednim zważeniu umieszczenie ich w odpowiednim pomieszczeniu magazynu, transport brudnych pojemników na odpady medyczne do pomieszczenia przeznaczonego do mycia i dezynfekcji. Transport odpadów chemicznych odbywa się z miejsca ich wytworzenia do odpowiedniego pomieszczenia w magazynie na odpady medyczne/chemiczne. Transport odpadów komunalnych odbywa się z miejsca ich wytworzenia do odpowiednio oznakowanych kontenerów. 
Wykonawca zobowiązany jest do posiadania procedury dotyczącej postępowania po ekspozycji zawodowej na krew i inny czynnik potencjalnie zakaźny, z którą zapoznaje podległych pracowników. W przypadku kontaktu pracownika z krwią i innym czynnikiem potencjalnie zakaźnym (np. w wyniku zachlapania oka, zakłucia, skaleczenia, zadrapania, innego uszkodzenia skóry), wykonawca jest zobowiązany skierować pracownika do specjalistycznej placówki medycznej (np. SP ZOZ Wojewódzki Szpital Zakaźny w Warszawie, ul. Wolska 37) w celu wdrożenia postępowania po ekspozycyjnego i objęcia pracownika fachową opieką medyczną. Koszt związany z postępowaniem po ekspozycyjnym ponosi Wykonawca. Wykonawca jest zobowiązany niezwłocznie zawiadomić Kierownika Działu Administracyjno-Gospodarczego/Zastępcę Kierownika Działu Administracyjno-Gospodarczego (zgodnie z właściwością miejscową) o każdej ekspozycji na krew i inny czynnik potencjalnie zakaźny.
</t>
    </r>
    <r>
      <rPr>
        <b/>
        <sz val="10"/>
        <rFont val="Arial"/>
        <family val="2"/>
        <charset val="238"/>
      </rPr>
      <t>7.</t>
    </r>
    <r>
      <rPr>
        <sz val="10"/>
        <rFont val="Arial"/>
        <family val="2"/>
        <charset val="238"/>
      </rPr>
      <t xml:space="preserve"> Utrzymanie czystości w magazynach odpadów medycznych i chemicznych poprzez mycie i dezynfekcję podłóg i ścian (wszystkich powierzchni zmywalnych) po każdorazowym opróżnieniu magazynów.
</t>
    </r>
    <r>
      <rPr>
        <b/>
        <sz val="10"/>
        <rFont val="Arial"/>
        <family val="2"/>
        <charset val="238"/>
      </rPr>
      <t>8.</t>
    </r>
    <r>
      <rPr>
        <sz val="10"/>
        <rFont val="Arial"/>
        <family val="2"/>
        <charset val="238"/>
      </rPr>
      <t xml:space="preserve"> Ważenie odpadów przewożonych do magazynów i przekazywania dziennych zbiorczych informacji o wadze odpadów (z uwzględnieniem podziału wg kodów odpadów) uprawnionym pracownikom Zamawiającego, o których mowa w § 6 ust 1, lub osobom przez nich upoważnionym.
</t>
    </r>
    <r>
      <rPr>
        <b/>
        <sz val="10"/>
        <rFont val="Arial"/>
        <family val="2"/>
        <charset val="238"/>
      </rPr>
      <t>9.</t>
    </r>
    <r>
      <rPr>
        <sz val="10"/>
        <rFont val="Arial"/>
        <family val="2"/>
        <charset val="238"/>
      </rPr>
      <t xml:space="preserve"> Przestrzeganie segregowania odpadów przy składowaniu ich do odpowiednio oznakowanych kontenerów,
</t>
    </r>
    <r>
      <rPr>
        <b/>
        <sz val="10"/>
        <rFont val="Arial"/>
        <family val="2"/>
        <charset val="238"/>
      </rPr>
      <t>10.</t>
    </r>
    <r>
      <rPr>
        <sz val="10"/>
        <rFont val="Arial"/>
        <family val="2"/>
        <charset val="238"/>
      </rPr>
      <t xml:space="preserve"> Sprzątanie pomieszczeń NIO-PIB po przeprowadzonych remontach, na zlecenie Zamawijącego,
</t>
    </r>
    <r>
      <rPr>
        <b/>
        <sz val="10"/>
        <color theme="1"/>
        <rFont val="Arial"/>
        <family val="2"/>
        <charset val="238"/>
      </rPr>
      <t/>
    </r>
  </si>
  <si>
    <r>
      <rPr>
        <b/>
        <sz val="10"/>
        <rFont val="Arial"/>
        <family val="2"/>
        <charset val="238"/>
      </rPr>
      <t>11.</t>
    </r>
    <r>
      <rPr>
        <sz val="10"/>
        <rFont val="Arial"/>
        <family val="2"/>
        <charset val="238"/>
      </rPr>
      <t xml:space="preserve">  Kontrola czystości  wind odbywa się codziennie i potwierdzana jest w "karcie kontroli czystości Wind". Kontrola czystości wind dotyczy wind w obiektach 1, 2 i 4 przy ul. W.K. Roentgena 5 w Warszawie oraz w obiekcie 5 przy ul. Wawelskiej 15/15B.
</t>
    </r>
    <r>
      <rPr>
        <b/>
        <sz val="10"/>
        <rFont val="Arial"/>
        <family val="2"/>
        <charset val="238"/>
      </rPr>
      <t>12.</t>
    </r>
    <r>
      <rPr>
        <sz val="10"/>
        <rFont val="Arial"/>
        <family val="2"/>
        <charset val="238"/>
      </rPr>
      <t xml:space="preserve"> Mycie okien, krat we wszystkich obiektach NIO-PIB w części medycznej (opisanej w załączniku nr 2a z wyłączeniem korytarzy części niemedycznych pkt. 14 i 15 oraz w załączniku nr 2b pkt. I, II, III, V, VIII) - 1 x na kwartał, w pozostałych pomieszczeniach - 1 x co pół roku. Zamawiający będzie wysyłał do Wykonawcy zlecenia z określeniem odcinka, którego dotyczy zlecenie mycia okien z 3 dniowym wyprzedzeniem.
łączny metraż:
a) okna myte dwustronnie 15 922.00 m2
b) okna myte czterostronnie 59,24 m2
c) żaluzje 2 917,33 m2
d) mycie od zewnątrz oszklenia szybu windy  panoramicznej w obiekcie przy ul. Wawelskiej 15.
</t>
    </r>
  </si>
  <si>
    <r>
      <rPr>
        <b/>
        <sz val="10"/>
        <rFont val="Arial"/>
        <family val="2"/>
        <charset val="238"/>
      </rPr>
      <t>20.</t>
    </r>
    <r>
      <rPr>
        <sz val="10"/>
        <rFont val="Arial"/>
        <family val="2"/>
        <charset val="238"/>
      </rPr>
      <t xml:space="preserve"> Osoba nadzorująca z ramienia Wykonawcy pracowników wykonujących prace na terenie Hotelu Szkoleniowego, zobowiązana jest do codziennego odbioru zleconych prac oraz przekazania informacji i protokołu uprawnionemu pracownikowi Zamawiającego nie później niż do godz. 16:00.
Wykonawca zobowiązany jest do każdorazowego przedstawiania nowego pracownika i zapoznania go z obowiązującymi procedurami.
Wykonawca zobowiązany jest do dostarczania środków higieny (mydło ,opakowane mydło jednorazowe gramatura min 15 g, celulozowy papier toaletowy, ręczniki papierowe, kubeczki jednorazowe ) zgodnie z wytycznymi zawartymi w Planie Higieny pomieszczeń Hotelu Szkoleniowego.
Pracownik wykonujący prace na terenie Hotelu zobowiązany jest do:
- zgłaszania do Recepcji faktu znalezieniem\nią w pokoju przedmiotów i rzeczy pozostawionych przez gości,
- natychmiastowego zgłaszania do Recepcji wszelkich usterek i awarii zauważonych na terenie Hotelu,
- nie korzystania z windy hotelowej w towarzystwie gości stosując zasadę pierwszeństwa dla gości,
- pukania do drzwi przed wejściem do każdego pokoju,
- utrzymania w stanie nienaruszonym rzeczy pozostawionych przez gościa,
- odpowiednie zachowanie, niezakłócające pobytu gości w Hotelu,
- estetycznego wyglądu zewnętrznego,
- kontaktu z Recepcją w razie jakichkolwiek wątpliwości.
</t>
    </r>
  </si>
  <si>
    <r>
      <rPr>
        <b/>
        <sz val="10"/>
        <rFont val="Arial"/>
        <family val="2"/>
        <charset val="238"/>
      </rPr>
      <t>21.</t>
    </r>
    <r>
      <rPr>
        <sz val="10"/>
        <rFont val="Arial"/>
        <family val="2"/>
        <charset val="238"/>
      </rPr>
      <t xml:space="preserve"> USŁUGA OPCJONALNA - W ramach usługi realizowanej (tj. 36 miesięcy) na dodatkowe zlecenie uprawniony pracownik Zamawiającego może zlecić pracownikowi Wykonawcy wykonującemu prace na terenie Hotelu Szkoleniowego usługę wymiany pościeli. W okresie obowiązywania umowy usługa wymiany pościeli może być zlecona nie więcej niż 15 000 razy.
Usługa wymiany pościeli  rozliczna jest za każdy miesiąc kalendarzowy oddzielnie, na podstawie miesięcznego zestawienia obejmującego wszystkie prawidłowo wykonane zlecenia z tego okresu.
Cena pojedynczej usługi wymiany pościeli wynosi .............,... zł netto
Rozliczenie nastąpi na podstawie faktury uwzględniającej faktycznie wykonaną usługę.
</t>
    </r>
  </si>
  <si>
    <r>
      <t>wartość za 36 miesięcy</t>
    </r>
    <r>
      <rPr>
        <b/>
        <u/>
        <sz val="10"/>
        <rFont val="Arial"/>
        <family val="2"/>
        <charset val="238"/>
      </rPr>
      <t xml:space="preserve">
</t>
    </r>
    <r>
      <rPr>
        <b/>
        <sz val="10"/>
        <rFont val="Arial"/>
        <family val="2"/>
        <charset val="238"/>
      </rPr>
      <t>w  PLN brutto</t>
    </r>
  </si>
  <si>
    <t>Rzecznik Prasowy</t>
  </si>
  <si>
    <t>pomieszczenie biurowe</t>
  </si>
  <si>
    <t xml:space="preserve">Całkowity dzienny koszt brutto sprzątania odcinka – wyrażony w złotych polskich  </t>
  </si>
  <si>
    <t>Całkowity metraż do sprzątania w budynkach Instytutu przy ul. W.K. Roentgena 5, ul. W.K. Roentgena 9  oraz ul. Wawelskiej 15, ul. Wawelskiej 15b wynosi: 68 504,41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</si>
</sst>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 &quot;zł&quot;"/>
  </numFmts>
  <fonts count="40"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2"/>
      <color theme="1"/>
      <name val="Arial"/>
      <family val="2"/>
      <charset val="238"/>
    </font>
    <font>
      <b/>
      <u/>
      <sz val="16"/>
      <name val="Arial"/>
      <family val="2"/>
      <charset val="238"/>
    </font>
    <font>
      <u/>
      <sz val="16"/>
      <name val="Arial"/>
      <family val="2"/>
      <charset val="238"/>
    </font>
    <font>
      <sz val="16"/>
      <name val="Arial"/>
      <family val="2"/>
      <charset val="238"/>
    </font>
    <font>
      <sz val="12"/>
      <color theme="1"/>
      <name val="Arial"/>
      <family val="2"/>
      <charset val="238"/>
    </font>
    <font>
      <b/>
      <sz val="12"/>
      <color theme="1"/>
      <name val="Times New Roman"/>
      <family val="1"/>
      <charset val="238"/>
    </font>
    <font>
      <b/>
      <vertAlign val="superscript"/>
      <sz val="12"/>
      <color theme="1"/>
      <name val="Times New Roman"/>
      <family val="1"/>
      <charset val="238"/>
    </font>
    <font>
      <b/>
      <sz val="10"/>
      <color theme="1"/>
      <name val="Times New Roman"/>
      <family val="1"/>
      <charset val="238"/>
    </font>
    <font>
      <sz val="12"/>
      <name val="Times New Roman"/>
      <family val="1"/>
      <charset val="238"/>
    </font>
    <font>
      <sz val="11"/>
      <name val="Times New Roman"/>
      <family val="1"/>
      <charset val="238"/>
    </font>
    <font>
      <b/>
      <sz val="10"/>
      <name val="Arial"/>
      <family val="2"/>
      <charset val="238"/>
    </font>
    <font>
      <b/>
      <sz val="12"/>
      <name val="Times New Roman"/>
      <family val="1"/>
      <charset val="238"/>
    </font>
    <font>
      <sz val="10"/>
      <name val="Arial"/>
      <family val="2"/>
      <charset val="238"/>
    </font>
    <font>
      <b/>
      <sz val="12"/>
      <color rgb="FFFF00FF"/>
      <name val="Times New Roman"/>
      <family val="1"/>
      <charset val="238"/>
    </font>
    <font>
      <u/>
      <sz val="11"/>
      <name val="Times New Roman"/>
      <family val="1"/>
      <charset val="238"/>
    </font>
    <font>
      <b/>
      <sz val="12"/>
      <name val="Arial"/>
      <family val="2"/>
      <charset val="238"/>
    </font>
    <font>
      <u/>
      <sz val="10"/>
      <color indexed="12"/>
      <name val="Arial"/>
      <family val="2"/>
      <charset val="238"/>
    </font>
    <font>
      <u/>
      <sz val="10"/>
      <name val="Arial"/>
      <family val="2"/>
      <charset val="238"/>
    </font>
    <font>
      <b/>
      <u/>
      <sz val="12"/>
      <name val="Arial"/>
      <family val="2"/>
      <charset val="238"/>
    </font>
    <font>
      <b/>
      <vertAlign val="superscript"/>
      <sz val="12"/>
      <name val="Times New Roman"/>
      <family val="1"/>
      <charset val="238"/>
    </font>
    <font>
      <b/>
      <u/>
      <sz val="10"/>
      <name val="Arial"/>
      <family val="2"/>
      <charset val="238"/>
    </font>
    <font>
      <b/>
      <sz val="16"/>
      <name val="Times New Roman"/>
      <family val="1"/>
      <charset val="238"/>
    </font>
    <font>
      <b/>
      <sz val="9"/>
      <name val="Arial"/>
      <family val="2"/>
      <charset val="238"/>
    </font>
    <font>
      <sz val="10"/>
      <name val="Times New Roman"/>
      <family val="1"/>
      <charset val="238"/>
    </font>
    <font>
      <b/>
      <sz val="11"/>
      <name val="Arial"/>
      <family val="2"/>
      <charset val="238"/>
    </font>
    <font>
      <b/>
      <sz val="10"/>
      <color theme="1"/>
      <name val="Arial"/>
      <family val="2"/>
      <charset val="238"/>
    </font>
    <font>
      <b/>
      <u/>
      <sz val="10"/>
      <color theme="1"/>
      <name val="Arial"/>
      <family val="2"/>
      <charset val="238"/>
    </font>
    <font>
      <b/>
      <sz val="11"/>
      <color theme="1"/>
      <name val="Arial"/>
      <family val="2"/>
      <charset val="238"/>
    </font>
    <font>
      <b/>
      <sz val="10"/>
      <color rgb="FF000000"/>
      <name val="Arial"/>
      <family val="2"/>
      <charset val="238"/>
    </font>
    <font>
      <b/>
      <sz val="11"/>
      <color theme="1"/>
      <name val="Calibri"/>
      <family val="2"/>
      <charset val="238"/>
      <scheme val="minor"/>
    </font>
    <font>
      <b/>
      <sz val="11"/>
      <color rgb="FF000000"/>
      <name val="Calibri"/>
      <family val="2"/>
      <charset val="238"/>
      <scheme val="minor"/>
    </font>
    <font>
      <sz val="10"/>
      <color rgb="FFFF0000"/>
      <name val="Arial"/>
      <family val="2"/>
      <charset val="238"/>
    </font>
    <font>
      <b/>
      <sz val="14"/>
      <name val="Arial"/>
      <family val="2"/>
      <charset val="238"/>
    </font>
    <font>
      <sz val="11"/>
      <name val="Calibri"/>
      <family val="2"/>
      <charset val="238"/>
      <scheme val="minor"/>
    </font>
    <font>
      <sz val="8"/>
      <color rgb="FF212121"/>
      <name val="Arial"/>
      <family val="2"/>
      <charset val="238"/>
    </font>
    <font>
      <b/>
      <sz val="11"/>
      <name val="Calibri"/>
      <family val="2"/>
      <charset val="238"/>
      <scheme val="minor"/>
    </font>
    <font>
      <u/>
      <sz val="12"/>
      <name val="Arial"/>
      <family val="2"/>
      <charset val="238"/>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FF00"/>
        <bgColor rgb="FFFFFF00"/>
      </patternFill>
    </fill>
    <fill>
      <patternFill patternType="solid">
        <fgColor theme="0"/>
        <bgColor rgb="FFC0C0C0"/>
      </patternFill>
    </fill>
    <fill>
      <patternFill patternType="solid">
        <fgColor indexed="22"/>
        <bgColor indexed="64"/>
      </patternFill>
    </fill>
    <fill>
      <patternFill patternType="solid">
        <fgColor theme="7" tint="0.79998168889431442"/>
        <bgColor indexed="64"/>
      </patternFill>
    </fill>
  </fills>
  <borders count="119">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auto="1"/>
      </bottom>
      <diagonal/>
    </border>
    <border>
      <left/>
      <right/>
      <top/>
      <bottom style="medium">
        <color indexed="64"/>
      </bottom>
      <diagonal/>
    </border>
    <border>
      <left style="thin">
        <color indexed="64"/>
      </left>
      <right style="thin">
        <color indexed="64"/>
      </right>
      <top style="thin">
        <color auto="1"/>
      </top>
      <bottom style="medium">
        <color indexed="64"/>
      </bottom>
      <diagonal/>
    </border>
    <border>
      <left style="medium">
        <color auto="1"/>
      </left>
      <right style="medium">
        <color auto="1"/>
      </right>
      <top style="thin">
        <color auto="1"/>
      </top>
      <bottom style="medium">
        <color indexed="64"/>
      </bottom>
      <diagonal/>
    </border>
    <border>
      <left style="medium">
        <color auto="1"/>
      </left>
      <right/>
      <top style="thin">
        <color auto="1"/>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8"/>
      </left>
      <right style="thin">
        <color indexed="64"/>
      </right>
      <top/>
      <bottom style="thin">
        <color indexed="64"/>
      </bottom>
      <diagonal/>
    </border>
    <border>
      <left/>
      <right style="thin">
        <color indexed="64"/>
      </right>
      <top/>
      <bottom style="medium">
        <color indexed="64"/>
      </bottom>
      <diagonal/>
    </border>
    <border>
      <left style="thin">
        <color indexed="64"/>
      </left>
      <right/>
      <top/>
      <bottom/>
      <diagonal/>
    </border>
    <border>
      <left style="medium">
        <color auto="1"/>
      </left>
      <right style="medium">
        <color auto="1"/>
      </right>
      <top style="medium">
        <color auto="1"/>
      </top>
      <bottom style="medium">
        <color indexed="64"/>
      </bottom>
      <diagonal/>
    </border>
    <border>
      <left style="medium">
        <color auto="1"/>
      </left>
      <right style="thin">
        <color indexed="64"/>
      </right>
      <top style="medium">
        <color auto="1"/>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medium">
        <color indexed="64"/>
      </top>
      <bottom/>
      <diagonal/>
    </border>
    <border>
      <left style="thin">
        <color indexed="64"/>
      </left>
      <right style="thin">
        <color indexed="8"/>
      </right>
      <top style="medium">
        <color indexed="64"/>
      </top>
      <bottom style="thin">
        <color indexed="8"/>
      </bottom>
      <diagonal/>
    </border>
    <border>
      <left style="thin">
        <color indexed="8"/>
      </left>
      <right style="thin">
        <color auto="1"/>
      </right>
      <top style="medium">
        <color indexed="64"/>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thin">
        <color indexed="64"/>
      </right>
      <top style="medium">
        <color indexed="64"/>
      </top>
      <bottom style="thin">
        <color auto="1"/>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auto="1"/>
      </right>
      <top style="thin">
        <color indexed="8"/>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auto="1"/>
      </right>
      <top style="thin">
        <color indexed="8"/>
      </top>
      <bottom style="thin">
        <color indexed="64"/>
      </bottom>
      <diagonal/>
    </border>
    <border>
      <left style="thin">
        <color indexed="64"/>
      </left>
      <right/>
      <top style="thin">
        <color indexed="64"/>
      </top>
      <bottom/>
      <diagonal/>
    </border>
    <border>
      <left/>
      <right style="thin">
        <color indexed="8"/>
      </right>
      <top style="thin">
        <color indexed="8"/>
      </top>
      <bottom/>
      <diagonal/>
    </border>
    <border>
      <left/>
      <right/>
      <top style="thin">
        <color indexed="64"/>
      </top>
      <bottom/>
      <diagonal/>
    </border>
    <border>
      <left style="thin">
        <color indexed="64"/>
      </left>
      <right style="thin">
        <color indexed="8"/>
      </right>
      <top style="medium">
        <color auto="1"/>
      </top>
      <bottom style="thin">
        <color indexed="64"/>
      </bottom>
      <diagonal/>
    </border>
    <border>
      <left style="thin">
        <color indexed="8"/>
      </left>
      <right style="thin">
        <color indexed="8"/>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diagonal/>
    </border>
    <border>
      <left style="thin">
        <color indexed="8"/>
      </left>
      <right style="thin">
        <color indexed="64"/>
      </right>
      <top/>
      <bottom style="thin">
        <color indexed="8"/>
      </bottom>
      <diagonal/>
    </border>
    <border>
      <left/>
      <right style="thin">
        <color indexed="8"/>
      </right>
      <top style="thin">
        <color indexed="8"/>
      </top>
      <bottom/>
      <diagonal/>
    </border>
    <border>
      <left/>
      <right/>
      <top style="medium">
        <color indexed="64"/>
      </top>
      <bottom style="thin">
        <color indexed="64"/>
      </bottom>
      <diagonal/>
    </border>
    <border>
      <left style="thin">
        <color indexed="8"/>
      </left>
      <right style="thin">
        <color indexed="64"/>
      </right>
      <top style="medium">
        <color indexed="8"/>
      </top>
      <bottom style="thin">
        <color indexed="64"/>
      </bottom>
      <diagonal/>
    </border>
    <border>
      <left style="thin">
        <color indexed="64"/>
      </left>
      <right style="thin">
        <color indexed="8"/>
      </right>
      <top style="thin">
        <color indexed="8"/>
      </top>
      <bottom/>
      <diagonal/>
    </border>
    <border>
      <left/>
      <right style="thin">
        <color indexed="64"/>
      </right>
      <top style="medium">
        <color indexed="64"/>
      </top>
      <bottom/>
      <diagonal/>
    </border>
    <border>
      <left/>
      <right/>
      <top/>
      <bottom style="thin">
        <color indexed="64"/>
      </bottom>
      <diagonal/>
    </border>
    <border>
      <left style="medium">
        <color auto="1"/>
      </left>
      <right style="medium">
        <color auto="1"/>
      </right>
      <top style="medium">
        <color auto="1"/>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medium">
        <color indexed="64"/>
      </top>
      <bottom/>
      <diagonal/>
    </border>
    <border>
      <left style="thin">
        <color indexed="64"/>
      </left>
      <right/>
      <top/>
      <bottom style="thin">
        <color indexed="64"/>
      </bottom>
      <diagonal/>
    </border>
    <border>
      <left style="medium">
        <color auto="1"/>
      </left>
      <right style="medium">
        <color auto="1"/>
      </right>
      <top style="medium">
        <color auto="1"/>
      </top>
      <bottom style="medium">
        <color indexed="64"/>
      </bottom>
      <diagonal/>
    </border>
    <border>
      <left style="medium">
        <color auto="1"/>
      </left>
      <right style="thin">
        <color indexed="64"/>
      </right>
      <top style="medium">
        <color auto="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auto="1"/>
      </bottom>
      <diagonal/>
    </border>
    <border>
      <left/>
      <right style="thin">
        <color indexed="8"/>
      </right>
      <top style="thin">
        <color indexed="64"/>
      </top>
      <bottom/>
      <diagonal/>
    </border>
    <border>
      <left/>
      <right style="thin">
        <color indexed="8"/>
      </right>
      <top style="medium">
        <color indexed="64"/>
      </top>
      <bottom style="thin">
        <color indexed="8"/>
      </bottom>
      <diagonal/>
    </border>
    <border>
      <left/>
      <right style="thin">
        <color indexed="8"/>
      </right>
      <top style="thin">
        <color indexed="8"/>
      </top>
      <bottom/>
      <diagonal/>
    </border>
    <border>
      <left/>
      <right style="thin">
        <color auto="1"/>
      </right>
      <top style="thin">
        <color indexed="8"/>
      </top>
      <bottom style="thin">
        <color indexed="64"/>
      </bottom>
      <diagonal/>
    </border>
    <border>
      <left/>
      <right/>
      <top style="thin">
        <color indexed="8"/>
      </top>
      <bottom/>
      <diagonal/>
    </border>
    <border>
      <left/>
      <right/>
      <top style="thin">
        <color indexed="64"/>
      </top>
      <bottom style="thin">
        <color indexed="64"/>
      </bottom>
      <diagonal/>
    </border>
    <border>
      <left/>
      <right/>
      <top style="thin">
        <color indexed="8"/>
      </top>
      <bottom style="thin">
        <color indexed="8"/>
      </bottom>
      <diagonal/>
    </border>
    <border>
      <left/>
      <right style="thin">
        <color indexed="8"/>
      </right>
      <top style="thin">
        <color indexed="64"/>
      </top>
      <bottom/>
      <diagonal/>
    </border>
    <border>
      <left/>
      <right style="thin">
        <color indexed="64"/>
      </right>
      <top style="thin">
        <color indexed="8"/>
      </top>
      <bottom style="thin">
        <color indexed="64"/>
      </bottom>
      <diagonal/>
    </border>
    <border>
      <left style="medium">
        <color auto="1"/>
      </left>
      <right/>
      <top style="medium">
        <color auto="1"/>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bottom style="thin">
        <color auto="1"/>
      </bottom>
      <diagonal/>
    </border>
  </borders>
  <cellStyleXfs count="4">
    <xf numFmtId="0" fontId="0" fillId="0" borderId="0"/>
    <xf numFmtId="44" fontId="1" fillId="0" borderId="0" applyFont="0" applyFill="0" applyBorder="0" applyAlignment="0" applyProtection="0"/>
    <xf numFmtId="0" fontId="1" fillId="0" borderId="0"/>
    <xf numFmtId="0" fontId="19" fillId="0" borderId="0" applyNumberFormat="0" applyFill="0" applyBorder="0" applyAlignment="0" applyProtection="0">
      <alignment vertical="top"/>
      <protection locked="0"/>
    </xf>
  </cellStyleXfs>
  <cellXfs count="460">
    <xf numFmtId="0" fontId="0" fillId="0" borderId="0" xfId="0"/>
    <xf numFmtId="0" fontId="2" fillId="0" borderId="0" xfId="0" applyFont="1"/>
    <xf numFmtId="4" fontId="2" fillId="0" borderId="0" xfId="0" applyNumberFormat="1" applyFont="1"/>
    <xf numFmtId="0" fontId="2" fillId="0" borderId="0" xfId="0" applyFont="1" applyAlignment="1"/>
    <xf numFmtId="0" fontId="7"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4" fontId="11" fillId="0" borderId="1" xfId="0" applyNumberFormat="1" applyFont="1" applyBorder="1" applyAlignment="1">
      <alignment horizontal="center" vertical="center" wrapText="1"/>
    </xf>
    <xf numFmtId="164" fontId="14" fillId="0" borderId="1" xfId="0" applyNumberFormat="1" applyFont="1" applyBorder="1" applyAlignment="1">
      <alignment horizontal="right" vertical="center" wrapText="1" indent="1"/>
    </xf>
    <xf numFmtId="0" fontId="15" fillId="0" borderId="0" xfId="0" applyFont="1"/>
    <xf numFmtId="0" fontId="11" fillId="0" borderId="2"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Border="1" applyAlignment="1">
      <alignment horizontal="left" vertical="center" wrapText="1"/>
    </xf>
    <xf numFmtId="4" fontId="14" fillId="0" borderId="0" xfId="0" applyNumberFormat="1" applyFont="1" applyBorder="1" applyAlignment="1">
      <alignment horizontal="center" vertical="center" wrapText="1"/>
    </xf>
    <xf numFmtId="0" fontId="13" fillId="0" borderId="0" xfId="0" applyFont="1" applyFill="1" applyBorder="1" applyAlignment="1">
      <alignment horizontal="left" vertical="center"/>
    </xf>
    <xf numFmtId="0" fontId="11" fillId="0" borderId="0" xfId="0" applyFont="1" applyBorder="1" applyAlignment="1">
      <alignment horizontal="center" vertical="center" wrapText="1"/>
    </xf>
    <xf numFmtId="164" fontId="14" fillId="0" borderId="10" xfId="0" applyNumberFormat="1" applyFont="1" applyBorder="1" applyAlignment="1">
      <alignment horizontal="right" vertical="center" wrapText="1" indent="1"/>
    </xf>
    <xf numFmtId="164" fontId="14" fillId="3" borderId="11" xfId="1" applyNumberFormat="1" applyFont="1" applyFill="1" applyBorder="1" applyAlignment="1">
      <alignment horizontal="right" vertical="center" wrapText="1" indent="1"/>
    </xf>
    <xf numFmtId="0" fontId="11" fillId="0" borderId="8" xfId="0" applyFont="1" applyBorder="1" applyAlignment="1">
      <alignment horizontal="center" vertical="center" wrapText="1"/>
    </xf>
    <xf numFmtId="164" fontId="14" fillId="0" borderId="8" xfId="0" applyNumberFormat="1" applyFont="1" applyBorder="1" applyAlignment="1">
      <alignment horizontal="right" vertical="center" wrapText="1" indent="1"/>
    </xf>
    <xf numFmtId="0" fontId="11" fillId="0" borderId="0" xfId="0" applyFont="1" applyFill="1" applyBorder="1" applyAlignment="1">
      <alignment horizontal="left" vertical="center" wrapText="1"/>
    </xf>
    <xf numFmtId="4" fontId="14" fillId="0" borderId="0"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0" fontId="11" fillId="0" borderId="0" xfId="0" applyFont="1" applyFill="1" applyBorder="1" applyAlignment="1">
      <alignment horizontal="center" vertical="center" wrapText="1"/>
    </xf>
    <xf numFmtId="164" fontId="14" fillId="0" borderId="11" xfId="0" applyNumberFormat="1" applyFont="1" applyBorder="1" applyAlignment="1">
      <alignment horizontal="right" vertical="center" wrapText="1" indent="1"/>
    </xf>
    <xf numFmtId="164" fontId="14" fillId="0" borderId="1" xfId="0" applyNumberFormat="1" applyFont="1" applyFill="1" applyBorder="1" applyAlignment="1">
      <alignment horizontal="right" vertical="center" wrapText="1" indent="1"/>
    </xf>
    <xf numFmtId="0" fontId="11" fillId="0" borderId="8" xfId="0" applyFont="1" applyFill="1" applyBorder="1" applyAlignment="1">
      <alignment horizontal="center" vertical="center" wrapText="1"/>
    </xf>
    <xf numFmtId="164" fontId="14" fillId="0" borderId="10" xfId="0" applyNumberFormat="1" applyFont="1" applyFill="1" applyBorder="1" applyAlignment="1">
      <alignment horizontal="right" vertical="center" wrapText="1" indent="1"/>
    </xf>
    <xf numFmtId="0" fontId="13" fillId="0" borderId="0" xfId="0" applyFont="1" applyBorder="1" applyAlignment="1">
      <alignment horizontal="left" vertical="center"/>
    </xf>
    <xf numFmtId="0" fontId="11" fillId="0" borderId="11" xfId="0" applyFont="1" applyBorder="1" applyAlignment="1">
      <alignment horizontal="center" vertical="center" wrapText="1"/>
    </xf>
    <xf numFmtId="0" fontId="11" fillId="0" borderId="8" xfId="0" applyFont="1" applyBorder="1" applyAlignment="1">
      <alignment horizontal="left" vertical="center" wrapText="1"/>
    </xf>
    <xf numFmtId="4" fontId="11" fillId="0" borderId="8"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0" xfId="0" applyFont="1" applyBorder="1" applyAlignment="1">
      <alignment horizontal="left" vertical="center" wrapText="1"/>
    </xf>
    <xf numFmtId="0" fontId="11" fillId="0" borderId="10" xfId="0" applyFont="1" applyBorder="1" applyAlignment="1">
      <alignment horizontal="center" vertical="center" wrapText="1"/>
    </xf>
    <xf numFmtId="4" fontId="11" fillId="0" borderId="8" xfId="2" applyNumberFormat="1" applyFont="1" applyFill="1" applyBorder="1" applyAlignment="1">
      <alignment horizontal="center" vertical="center" wrapText="1"/>
    </xf>
    <xf numFmtId="4" fontId="11" fillId="0" borderId="1" xfId="2" applyNumberFormat="1" applyFont="1" applyBorder="1" applyAlignment="1">
      <alignment horizontal="center" vertical="center" wrapText="1"/>
    </xf>
    <xf numFmtId="4" fontId="14" fillId="0" borderId="0" xfId="2" applyNumberFormat="1" applyFont="1" applyFill="1" applyBorder="1" applyAlignment="1">
      <alignment horizontal="center" vertical="center" wrapText="1"/>
    </xf>
    <xf numFmtId="0" fontId="13" fillId="0" borderId="12" xfId="0" applyFont="1" applyBorder="1" applyAlignment="1">
      <alignment horizontal="left" vertical="center"/>
    </xf>
    <xf numFmtId="0" fontId="11" fillId="0" borderId="12" xfId="0" applyFont="1" applyBorder="1" applyAlignment="1">
      <alignment horizontal="center" vertical="center" wrapText="1"/>
    </xf>
    <xf numFmtId="0" fontId="11" fillId="0" borderId="8" xfId="0" applyFont="1" applyBorder="1" applyAlignment="1">
      <alignment horizontal="center" vertical="center"/>
    </xf>
    <xf numFmtId="164" fontId="14" fillId="0" borderId="0" xfId="0" applyNumberFormat="1" applyFont="1" applyBorder="1" applyAlignment="1">
      <alignment horizontal="right" vertical="center" wrapText="1" indent="1"/>
    </xf>
    <xf numFmtId="0" fontId="11" fillId="0" borderId="9" xfId="0" applyFont="1" applyFill="1" applyBorder="1" applyAlignment="1">
      <alignment horizontal="center" vertical="center" wrapText="1"/>
    </xf>
    <xf numFmtId="4" fontId="14" fillId="0" borderId="13" xfId="0" applyNumberFormat="1" applyFont="1" applyFill="1" applyBorder="1" applyAlignment="1">
      <alignment horizontal="center" vertical="center" wrapText="1"/>
    </xf>
    <xf numFmtId="0" fontId="13" fillId="0" borderId="13" xfId="0" applyFont="1" applyFill="1" applyBorder="1" applyAlignment="1">
      <alignment horizontal="left" vertical="center"/>
    </xf>
    <xf numFmtId="0" fontId="2" fillId="0" borderId="0" xfId="0" applyFont="1" applyFill="1"/>
    <xf numFmtId="4" fontId="11" fillId="0" borderId="8" xfId="0" applyNumberFormat="1" applyFont="1" applyFill="1" applyBorder="1" applyAlignment="1">
      <alignment horizontal="center" vertical="center" wrapText="1"/>
    </xf>
    <xf numFmtId="4" fontId="14" fillId="0" borderId="12" xfId="0" applyNumberFormat="1" applyFont="1" applyFill="1" applyBorder="1" applyAlignment="1">
      <alignment horizontal="center" vertical="center" wrapText="1"/>
    </xf>
    <xf numFmtId="164" fontId="14" fillId="3" borderId="15" xfId="0" applyNumberFormat="1" applyFont="1" applyFill="1" applyBorder="1" applyAlignment="1">
      <alignment horizontal="right" vertical="center" wrapText="1" inden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1" fillId="0" borderId="13" xfId="0" applyFont="1" applyBorder="1" applyAlignment="1">
      <alignment horizontal="left" vertical="center" wrapText="1"/>
    </xf>
    <xf numFmtId="4" fontId="14" fillId="0" borderId="13" xfId="0" applyNumberFormat="1" applyFont="1" applyBorder="1" applyAlignment="1">
      <alignment horizontal="center" vertical="center" wrapText="1"/>
    </xf>
    <xf numFmtId="0" fontId="13" fillId="0" borderId="13" xfId="0" applyFont="1" applyFill="1" applyBorder="1" applyAlignment="1">
      <alignment horizontal="left" vertical="center" wrapText="1"/>
    </xf>
    <xf numFmtId="0" fontId="11" fillId="0" borderId="13" xfId="0" applyFont="1" applyBorder="1" applyAlignment="1">
      <alignment horizontal="center" vertical="center" wrapText="1"/>
    </xf>
    <xf numFmtId="164" fontId="14" fillId="0" borderId="18" xfId="0" applyNumberFormat="1" applyFont="1" applyBorder="1" applyAlignment="1">
      <alignment horizontal="right" vertical="center" wrapText="1" indent="1"/>
    </xf>
    <xf numFmtId="164" fontId="14" fillId="3" borderId="1" xfId="1" applyNumberFormat="1" applyFont="1" applyFill="1" applyBorder="1" applyAlignment="1">
      <alignment horizontal="right" vertical="center" wrapText="1" indent="1"/>
    </xf>
    <xf numFmtId="0" fontId="11" fillId="0" borderId="18" xfId="0" applyFont="1" applyBorder="1" applyAlignment="1">
      <alignment horizontal="center" vertical="center" wrapText="1"/>
    </xf>
    <xf numFmtId="164" fontId="14" fillId="3" borderId="8" xfId="1" applyNumberFormat="1" applyFont="1" applyFill="1" applyBorder="1" applyAlignment="1">
      <alignment horizontal="right" vertical="center" wrapText="1" indent="1"/>
    </xf>
    <xf numFmtId="4" fontId="18" fillId="0" borderId="0" xfId="0" applyNumberFormat="1" applyFont="1" applyAlignment="1">
      <alignment horizontal="right" vertical="center"/>
    </xf>
    <xf numFmtId="0" fontId="13" fillId="0" borderId="0" xfId="0" applyFont="1" applyAlignment="1"/>
    <xf numFmtId="0" fontId="15" fillId="0" borderId="0" xfId="0" applyFont="1" applyAlignment="1"/>
    <xf numFmtId="0" fontId="20" fillId="0" borderId="0" xfId="3" applyFont="1" applyBorder="1" applyAlignment="1" applyProtection="1"/>
    <xf numFmtId="4" fontId="15" fillId="0" borderId="0" xfId="0" applyNumberFormat="1" applyFont="1" applyBorder="1"/>
    <xf numFmtId="0" fontId="15" fillId="0" borderId="0" xfId="0" applyFont="1" applyBorder="1" applyAlignment="1"/>
    <xf numFmtId="0" fontId="15" fillId="0" borderId="0" xfId="0" applyFont="1" applyBorder="1"/>
    <xf numFmtId="0" fontId="2" fillId="0" borderId="0" xfId="0" applyFont="1" applyBorder="1"/>
    <xf numFmtId="164" fontId="14" fillId="4" borderId="1" xfId="0" applyNumberFormat="1" applyFont="1" applyFill="1" applyBorder="1" applyAlignment="1">
      <alignment horizontal="right" vertical="center" wrapText="1" indent="1"/>
    </xf>
    <xf numFmtId="164" fontId="14" fillId="3" borderId="20" xfId="1" applyNumberFormat="1" applyFont="1" applyFill="1" applyBorder="1" applyAlignment="1">
      <alignment horizontal="right" vertical="center" wrapText="1" indent="1"/>
    </xf>
    <xf numFmtId="0" fontId="13" fillId="0" borderId="8" xfId="0" applyFont="1" applyBorder="1" applyAlignment="1">
      <alignment vertical="center" wrapText="1"/>
    </xf>
    <xf numFmtId="0" fontId="14" fillId="0" borderId="8" xfId="0" applyFont="1" applyBorder="1" applyAlignment="1">
      <alignment horizontal="left" vertical="center" wrapText="1"/>
    </xf>
    <xf numFmtId="0" fontId="14" fillId="0" borderId="8" xfId="0" applyFont="1" applyBorder="1" applyAlignment="1">
      <alignment horizontal="center" vertical="center"/>
    </xf>
    <xf numFmtId="0" fontId="14" fillId="0" borderId="8" xfId="0" applyFont="1" applyBorder="1" applyAlignment="1">
      <alignment vertical="center" wrapText="1"/>
    </xf>
    <xf numFmtId="0" fontId="14" fillId="0" borderId="8" xfId="0" applyFont="1" applyBorder="1" applyAlignment="1"/>
    <xf numFmtId="0" fontId="11" fillId="0" borderId="8" xfId="0" applyFont="1" applyBorder="1" applyAlignment="1"/>
    <xf numFmtId="0" fontId="13" fillId="0" borderId="0" xfId="0" applyFont="1" applyFill="1" applyAlignment="1">
      <alignment vertical="center" wrapText="1"/>
    </xf>
    <xf numFmtId="0" fontId="15" fillId="0" borderId="0" xfId="0" applyFont="1" applyFill="1" applyAlignment="1">
      <alignment vertical="center"/>
    </xf>
    <xf numFmtId="0" fontId="0" fillId="0" borderId="0" xfId="0" applyBorder="1" applyAlignment="1">
      <alignment horizontal="right" vertical="center" wrapText="1"/>
    </xf>
    <xf numFmtId="0" fontId="16" fillId="0" borderId="0" xfId="0" applyFont="1" applyFill="1" applyBorder="1" applyAlignment="1">
      <alignment horizontal="right" vertical="center" wrapText="1"/>
    </xf>
    <xf numFmtId="0" fontId="0" fillId="0" borderId="0" xfId="0" applyFill="1" applyBorder="1" applyAlignment="1">
      <alignment horizontal="right" vertical="center" wrapText="1"/>
    </xf>
    <xf numFmtId="4" fontId="15" fillId="0" borderId="0" xfId="0" applyNumberFormat="1" applyFont="1"/>
    <xf numFmtId="164" fontId="14" fillId="0" borderId="22" xfId="0" applyNumberFormat="1" applyFont="1" applyBorder="1" applyAlignment="1">
      <alignment horizontal="right" vertical="center" wrapText="1" indent="1"/>
    </xf>
    <xf numFmtId="0" fontId="11" fillId="4" borderId="8" xfId="0" applyFont="1" applyFill="1" applyBorder="1" applyAlignment="1">
      <alignment horizontal="center" vertical="center" wrapText="1"/>
    </xf>
    <xf numFmtId="0" fontId="11" fillId="0" borderId="1" xfId="0" applyFont="1" applyFill="1" applyBorder="1" applyAlignment="1">
      <alignment vertical="center" wrapText="1"/>
    </xf>
    <xf numFmtId="4" fontId="11" fillId="0" borderId="1" xfId="0" applyNumberFormat="1" applyFont="1" applyFill="1" applyBorder="1" applyAlignment="1">
      <alignment horizontal="center" vertical="center" wrapText="1"/>
    </xf>
    <xf numFmtId="0" fontId="2" fillId="0" borderId="0" xfId="0" applyFont="1" applyAlignment="1">
      <alignment vertical="center"/>
    </xf>
    <xf numFmtId="0" fontId="11" fillId="0" borderId="10" xfId="0" applyFont="1" applyFill="1" applyBorder="1" applyAlignment="1">
      <alignment horizontal="center" vertical="center"/>
    </xf>
    <xf numFmtId="0" fontId="11" fillId="0" borderId="8" xfId="0" applyFont="1" applyFill="1" applyBorder="1" applyAlignment="1">
      <alignment horizontal="left" vertical="center" wrapText="1"/>
    </xf>
    <xf numFmtId="0" fontId="11" fillId="0" borderId="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4" fontId="27" fillId="0" borderId="0" xfId="0" applyNumberFormat="1" applyFont="1" applyAlignment="1">
      <alignment horizontal="center" vertical="center" wrapText="1"/>
    </xf>
    <xf numFmtId="0" fontId="13" fillId="0" borderId="0" xfId="0" applyFont="1" applyAlignment="1">
      <alignment wrapText="1"/>
    </xf>
    <xf numFmtId="4" fontId="27" fillId="0" borderId="0" xfId="0" applyNumberFormat="1" applyFont="1" applyAlignment="1">
      <alignment wrapText="1"/>
    </xf>
    <xf numFmtId="0" fontId="10" fillId="0" borderId="0" xfId="0" applyFont="1" applyAlignment="1">
      <alignment wrapText="1"/>
    </xf>
    <xf numFmtId="0" fontId="28" fillId="0" borderId="0" xfId="0" applyFont="1" applyAlignment="1">
      <alignment wrapText="1"/>
    </xf>
    <xf numFmtId="0" fontId="13" fillId="0" borderId="0" xfId="0" applyFont="1" applyFill="1" applyBorder="1" applyAlignment="1">
      <alignment horizontal="center" vertical="center" wrapText="1"/>
    </xf>
    <xf numFmtId="44" fontId="30" fillId="0" borderId="0" xfId="1" applyFont="1" applyFill="1" applyBorder="1" applyAlignment="1">
      <alignment horizontal="right" vertical="center" wrapText="1" indent="1"/>
    </xf>
    <xf numFmtId="44" fontId="13" fillId="0" borderId="0" xfId="0" applyNumberFormat="1" applyFont="1" applyFill="1" applyBorder="1" applyAlignment="1">
      <alignment horizontal="right" vertical="center" wrapText="1"/>
    </xf>
    <xf numFmtId="4" fontId="2" fillId="0" borderId="0" xfId="0" applyNumberFormat="1" applyFont="1" applyAlignment="1">
      <alignment vertical="center"/>
    </xf>
    <xf numFmtId="0" fontId="30" fillId="0" borderId="0" xfId="0" applyFont="1"/>
    <xf numFmtId="4" fontId="3" fillId="0" borderId="0" xfId="0" applyNumberFormat="1" applyFont="1"/>
    <xf numFmtId="0" fontId="2" fillId="0" borderId="0" xfId="0" applyNumberFormat="1" applyFont="1"/>
    <xf numFmtId="0" fontId="8" fillId="0" borderId="25" xfId="0" applyFont="1" applyBorder="1" applyAlignment="1">
      <alignment horizontal="center" vertical="center" wrapText="1"/>
    </xf>
    <xf numFmtId="4" fontId="8" fillId="0" borderId="25"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11" fillId="0" borderId="11"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8" xfId="0" applyFont="1" applyFill="1" applyBorder="1" applyAlignment="1" applyProtection="1">
      <alignment horizontal="left" vertical="center" wrapText="1"/>
    </xf>
    <xf numFmtId="0" fontId="11" fillId="0" borderId="12"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1" fillId="0" borderId="32" xfId="0" applyFont="1" applyBorder="1" applyAlignment="1">
      <alignment horizontal="left" vertical="center" wrapText="1"/>
    </xf>
    <xf numFmtId="4" fontId="11" fillId="0" borderId="33" xfId="0" applyNumberFormat="1" applyFont="1" applyBorder="1" applyAlignment="1">
      <alignment horizontal="center" vertical="center" wrapText="1"/>
    </xf>
    <xf numFmtId="0" fontId="11" fillId="0" borderId="34" xfId="0" applyFont="1" applyBorder="1" applyAlignment="1">
      <alignment horizontal="left" vertical="center" wrapText="1"/>
    </xf>
    <xf numFmtId="4" fontId="11" fillId="0" borderId="35" xfId="0" applyNumberFormat="1" applyFont="1" applyBorder="1" applyAlignment="1">
      <alignment horizontal="center" vertical="center" wrapText="1"/>
    </xf>
    <xf numFmtId="0" fontId="11" fillId="0" borderId="37" xfId="0" applyFont="1" applyBorder="1" applyAlignment="1">
      <alignment horizontal="left" vertical="center" wrapText="1"/>
    </xf>
    <xf numFmtId="4" fontId="11" fillId="0" borderId="38" xfId="0" applyNumberFormat="1" applyFont="1" applyBorder="1" applyAlignment="1">
      <alignment horizontal="center" vertical="center" wrapText="1"/>
    </xf>
    <xf numFmtId="0" fontId="11" fillId="0" borderId="39" xfId="0" applyFont="1" applyBorder="1" applyAlignment="1">
      <alignment horizontal="left" vertical="center" wrapText="1"/>
    </xf>
    <xf numFmtId="4" fontId="11" fillId="0" borderId="40" xfId="0" applyNumberFormat="1" applyFont="1" applyBorder="1" applyAlignment="1">
      <alignment horizontal="center" vertical="center" wrapText="1"/>
    </xf>
    <xf numFmtId="164" fontId="14" fillId="0" borderId="41" xfId="0" applyNumberFormat="1" applyFont="1" applyBorder="1" applyAlignment="1">
      <alignment horizontal="right" vertical="center" wrapText="1" indent="1"/>
    </xf>
    <xf numFmtId="0" fontId="11" fillId="0" borderId="42" xfId="0" applyFont="1" applyBorder="1" applyAlignment="1">
      <alignment horizontal="center" vertical="center" wrapText="1"/>
    </xf>
    <xf numFmtId="164" fontId="14" fillId="0" borderId="42" xfId="0" applyNumberFormat="1" applyFont="1" applyBorder="1" applyAlignment="1">
      <alignment horizontal="right" vertical="center" wrapText="1" indent="1"/>
    </xf>
    <xf numFmtId="0" fontId="11" fillId="0" borderId="32" xfId="0" applyFont="1" applyFill="1" applyBorder="1" applyAlignment="1">
      <alignment horizontal="left" vertical="center" wrapText="1"/>
    </xf>
    <xf numFmtId="4" fontId="11" fillId="0" borderId="33" xfId="0" applyNumberFormat="1" applyFont="1" applyFill="1" applyBorder="1" applyAlignment="1">
      <alignment horizontal="center" vertical="center" wrapText="1"/>
    </xf>
    <xf numFmtId="0" fontId="13" fillId="0" borderId="43" xfId="0" applyFont="1" applyFill="1" applyBorder="1" applyAlignment="1">
      <alignment horizontal="left" vertical="center"/>
    </xf>
    <xf numFmtId="0" fontId="11" fillId="0" borderId="46" xfId="0" applyFont="1" applyBorder="1" applyAlignment="1">
      <alignment horizontal="center" vertical="center" wrapText="1"/>
    </xf>
    <xf numFmtId="0" fontId="11" fillId="0" borderId="47" xfId="0" applyFont="1" applyBorder="1" applyAlignment="1">
      <alignment horizontal="left" vertical="center" wrapText="1"/>
    </xf>
    <xf numFmtId="4" fontId="11" fillId="0" borderId="48" xfId="0" applyNumberFormat="1" applyFont="1" applyBorder="1" applyAlignment="1">
      <alignment horizontal="center" vertical="center" wrapText="1"/>
    </xf>
    <xf numFmtId="164" fontId="14" fillId="0" borderId="46" xfId="0" applyNumberFormat="1" applyFont="1" applyBorder="1" applyAlignment="1">
      <alignment horizontal="right" vertical="center" wrapText="1" indent="1"/>
    </xf>
    <xf numFmtId="4" fontId="11" fillId="0" borderId="49" xfId="0" applyNumberFormat="1" applyFont="1" applyBorder="1" applyAlignment="1">
      <alignment horizontal="center" vertical="center" wrapText="1"/>
    </xf>
    <xf numFmtId="0" fontId="11" fillId="0" borderId="50" xfId="0" applyFont="1" applyBorder="1" applyAlignment="1">
      <alignment horizontal="center" vertical="center" wrapText="1"/>
    </xf>
    <xf numFmtId="0" fontId="11" fillId="0" borderId="48" xfId="0" applyFont="1" applyBorder="1" applyAlignment="1">
      <alignment horizontal="center" vertical="center" wrapText="1"/>
    </xf>
    <xf numFmtId="164" fontId="14" fillId="0" borderId="51" xfId="0" applyNumberFormat="1" applyFont="1" applyBorder="1" applyAlignment="1">
      <alignment horizontal="right" vertical="center" wrapText="1" indent="1"/>
    </xf>
    <xf numFmtId="0" fontId="11" fillId="0" borderId="39" xfId="0" applyFont="1" applyFill="1" applyBorder="1" applyAlignment="1">
      <alignment horizontal="left" vertical="center" wrapText="1"/>
    </xf>
    <xf numFmtId="4" fontId="11" fillId="0" borderId="40" xfId="0" applyNumberFormat="1" applyFont="1" applyFill="1" applyBorder="1" applyAlignment="1">
      <alignment horizontal="center" vertical="center" wrapText="1"/>
    </xf>
    <xf numFmtId="0" fontId="11" fillId="0" borderId="53" xfId="0" applyFont="1" applyFill="1" applyBorder="1" applyAlignment="1">
      <alignment horizontal="left" vertical="center" wrapText="1"/>
    </xf>
    <xf numFmtId="4" fontId="11" fillId="0" borderId="54" xfId="0" applyNumberFormat="1" applyFont="1" applyFill="1" applyBorder="1" applyAlignment="1">
      <alignment horizontal="center" vertical="center" wrapText="1"/>
    </xf>
    <xf numFmtId="0" fontId="11" fillId="0" borderId="56" xfId="0" applyFont="1" applyFill="1" applyBorder="1" applyAlignment="1">
      <alignment horizontal="left" vertical="center" wrapText="1"/>
    </xf>
    <xf numFmtId="4" fontId="11" fillId="0" borderId="57" xfId="0" applyNumberFormat="1" applyFont="1" applyFill="1" applyBorder="1" applyAlignment="1">
      <alignment horizontal="center" vertical="center" wrapText="1"/>
    </xf>
    <xf numFmtId="0" fontId="11" fillId="0" borderId="51" xfId="0" applyFont="1" applyBorder="1" applyAlignment="1">
      <alignment horizontal="center" vertical="center" wrapText="1"/>
    </xf>
    <xf numFmtId="0" fontId="13" fillId="0" borderId="46" xfId="0" applyFont="1" applyFill="1" applyBorder="1" applyAlignment="1">
      <alignment horizontal="left" vertical="center" wrapText="1"/>
    </xf>
    <xf numFmtId="0" fontId="11" fillId="0" borderId="56" xfId="0" applyFont="1" applyBorder="1" applyAlignment="1">
      <alignment horizontal="left" vertical="center" wrapText="1"/>
    </xf>
    <xf numFmtId="4" fontId="11" fillId="0" borderId="57" xfId="0" applyNumberFormat="1" applyFont="1" applyBorder="1" applyAlignment="1">
      <alignment horizontal="center" vertical="center" wrapText="1"/>
    </xf>
    <xf numFmtId="0" fontId="13" fillId="0" borderId="55" xfId="0" applyFont="1" applyBorder="1" applyAlignment="1">
      <alignment horizontal="left" vertical="center"/>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47" xfId="0" applyFont="1" applyFill="1" applyBorder="1" applyAlignment="1">
      <alignment horizontal="left" vertical="center" wrapText="1"/>
    </xf>
    <xf numFmtId="0" fontId="11" fillId="0" borderId="60" xfId="0" applyFont="1" applyBorder="1" applyAlignment="1">
      <alignment horizontal="left" vertical="center" wrapText="1"/>
    </xf>
    <xf numFmtId="4" fontId="11" fillId="0" borderId="52" xfId="0" applyNumberFormat="1" applyFont="1" applyBorder="1" applyAlignment="1">
      <alignment horizontal="center" vertical="center" wrapText="1"/>
    </xf>
    <xf numFmtId="0" fontId="11" fillId="0" borderId="61" xfId="0" applyFont="1" applyBorder="1" applyAlignment="1">
      <alignment horizontal="left" vertical="center" wrapText="1"/>
    </xf>
    <xf numFmtId="4" fontId="14" fillId="0" borderId="61" xfId="0" applyNumberFormat="1" applyFont="1" applyBorder="1" applyAlignment="1">
      <alignment horizontal="center" vertical="center" wrapText="1"/>
    </xf>
    <xf numFmtId="0" fontId="13" fillId="0" borderId="61" xfId="0" applyFont="1" applyBorder="1" applyAlignment="1">
      <alignment horizontal="left" vertical="center" wrapText="1"/>
    </xf>
    <xf numFmtId="0" fontId="11" fillId="0" borderId="61" xfId="0" applyFont="1" applyBorder="1" applyAlignment="1">
      <alignment horizontal="center" vertical="center" wrapText="1"/>
    </xf>
    <xf numFmtId="0" fontId="11" fillId="0" borderId="62" xfId="0" applyFont="1" applyBorder="1" applyAlignment="1">
      <alignment horizontal="left" vertical="center" wrapText="1"/>
    </xf>
    <xf numFmtId="4" fontId="11" fillId="0" borderId="63" xfId="0" applyNumberFormat="1" applyFont="1" applyBorder="1" applyAlignment="1">
      <alignment horizontal="center" vertical="center" wrapText="1"/>
    </xf>
    <xf numFmtId="4" fontId="11" fillId="0" borderId="40" xfId="2" applyNumberFormat="1" applyFont="1" applyFill="1" applyBorder="1" applyAlignment="1">
      <alignment horizontal="center" vertical="center" wrapText="1"/>
    </xf>
    <xf numFmtId="4" fontId="11" fillId="0" borderId="52" xfId="2" applyNumberFormat="1" applyFont="1" applyFill="1" applyBorder="1" applyAlignment="1">
      <alignment horizontal="center" vertical="center" wrapText="1"/>
    </xf>
    <xf numFmtId="164" fontId="14" fillId="0" borderId="70" xfId="0" applyNumberFormat="1" applyFont="1" applyBorder="1" applyAlignment="1">
      <alignment horizontal="right" vertical="center" wrapText="1" indent="1"/>
    </xf>
    <xf numFmtId="4" fontId="11" fillId="0" borderId="70" xfId="2" applyNumberFormat="1" applyFont="1" applyBorder="1" applyAlignment="1">
      <alignment horizontal="center" vertical="center" wrapText="1"/>
    </xf>
    <xf numFmtId="4" fontId="11" fillId="0" borderId="73" xfId="2" applyNumberFormat="1" applyFont="1" applyBorder="1" applyAlignment="1">
      <alignment horizontal="center" vertical="center" wrapText="1"/>
    </xf>
    <xf numFmtId="4" fontId="11" fillId="0" borderId="40" xfId="2" applyNumberFormat="1" applyFont="1" applyBorder="1" applyAlignment="1">
      <alignment horizontal="center" vertical="center" wrapText="1"/>
    </xf>
    <xf numFmtId="4" fontId="11" fillId="0" borderId="73" xfId="2" applyNumberFormat="1" applyFont="1" applyFill="1" applyBorder="1" applyAlignment="1">
      <alignment horizontal="center" vertical="center" wrapText="1"/>
    </xf>
    <xf numFmtId="0" fontId="11" fillId="0" borderId="76" xfId="0" applyFont="1" applyBorder="1" applyAlignment="1">
      <alignment horizontal="left" vertical="center" wrapText="1"/>
    </xf>
    <xf numFmtId="4" fontId="11" fillId="0" borderId="77" xfId="2" applyNumberFormat="1" applyFont="1" applyFill="1" applyBorder="1" applyAlignment="1">
      <alignment horizontal="center" vertical="center" wrapText="1"/>
    </xf>
    <xf numFmtId="0" fontId="13" fillId="0" borderId="78" xfId="0" applyFont="1" applyBorder="1" applyAlignment="1">
      <alignment horizontal="left" vertical="center"/>
    </xf>
    <xf numFmtId="0" fontId="11" fillId="0" borderId="78" xfId="0" applyFont="1" applyBorder="1" applyAlignment="1">
      <alignment horizontal="center" vertical="center" wrapText="1"/>
    </xf>
    <xf numFmtId="4" fontId="11" fillId="0" borderId="73" xfId="0" applyNumberFormat="1" applyFont="1" applyBorder="1" applyAlignment="1">
      <alignment horizontal="center" vertical="center" wrapText="1"/>
    </xf>
    <xf numFmtId="164" fontId="14" fillId="0" borderId="73" xfId="0" applyNumberFormat="1" applyFont="1" applyBorder="1" applyAlignment="1">
      <alignment horizontal="right" vertical="center" wrapText="1" indent="1"/>
    </xf>
    <xf numFmtId="4" fontId="11" fillId="0" borderId="77" xfId="0" applyNumberFormat="1" applyFont="1" applyBorder="1" applyAlignment="1">
      <alignment horizontal="center" vertical="center" wrapText="1"/>
    </xf>
    <xf numFmtId="0" fontId="11" fillId="0" borderId="59" xfId="0" applyFont="1" applyBorder="1" applyAlignment="1">
      <alignment horizontal="center" vertical="center"/>
    </xf>
    <xf numFmtId="0" fontId="11" fillId="0" borderId="80" xfId="0" applyFont="1" applyBorder="1" applyAlignment="1">
      <alignment horizontal="left" vertical="center" wrapText="1"/>
    </xf>
    <xf numFmtId="4" fontId="11" fillId="0" borderId="75" xfId="0" applyNumberFormat="1" applyFont="1" applyBorder="1" applyAlignment="1">
      <alignment horizontal="center" vertical="center" wrapText="1"/>
    </xf>
    <xf numFmtId="0" fontId="11" fillId="0" borderId="76" xfId="0" applyFont="1" applyFill="1" applyBorder="1" applyAlignment="1">
      <alignment horizontal="left" vertical="center" wrapText="1"/>
    </xf>
    <xf numFmtId="4" fontId="11" fillId="0" borderId="77" xfId="0" applyNumberFormat="1"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72" xfId="0" applyFont="1" applyFill="1" applyBorder="1" applyAlignment="1">
      <alignment horizontal="left" vertical="center" wrapText="1"/>
    </xf>
    <xf numFmtId="4" fontId="11" fillId="0" borderId="63" xfId="0" applyNumberFormat="1" applyFont="1" applyFill="1" applyBorder="1" applyAlignment="1">
      <alignment horizontal="center" vertical="center" wrapText="1"/>
    </xf>
    <xf numFmtId="0" fontId="13" fillId="0" borderId="81" xfId="0" applyFont="1" applyFill="1" applyBorder="1" applyAlignment="1">
      <alignment horizontal="left" vertical="center"/>
    </xf>
    <xf numFmtId="0" fontId="11" fillId="0" borderId="63" xfId="0" applyFont="1" applyFill="1" applyBorder="1" applyAlignment="1">
      <alignment horizontal="center" vertical="center" wrapText="1"/>
    </xf>
    <xf numFmtId="164" fontId="14" fillId="0" borderId="82" xfId="0" applyNumberFormat="1" applyFont="1" applyFill="1" applyBorder="1" applyAlignment="1">
      <alignment horizontal="right" vertical="center" wrapText="1" indent="1"/>
    </xf>
    <xf numFmtId="0" fontId="11" fillId="0" borderId="51" xfId="0" applyFont="1" applyFill="1" applyBorder="1" applyAlignment="1">
      <alignment horizontal="center" vertical="center" wrapText="1"/>
    </xf>
    <xf numFmtId="4" fontId="11" fillId="0" borderId="48" xfId="0" applyNumberFormat="1" applyFont="1" applyFill="1" applyBorder="1" applyAlignment="1">
      <alignment horizontal="center" vertical="center" wrapText="1"/>
    </xf>
    <xf numFmtId="164" fontId="14" fillId="0" borderId="65" xfId="0" applyNumberFormat="1" applyFont="1" applyFill="1" applyBorder="1" applyAlignment="1">
      <alignment horizontal="right" vertical="center" wrapText="1" indent="1"/>
    </xf>
    <xf numFmtId="4" fontId="11" fillId="0" borderId="73" xfId="0" applyNumberFormat="1" applyFont="1" applyFill="1" applyBorder="1" applyAlignment="1">
      <alignment horizontal="center" vertical="center" wrapText="1"/>
    </xf>
    <xf numFmtId="0" fontId="11" fillId="0" borderId="78" xfId="0" applyFont="1" applyBorder="1" applyAlignment="1">
      <alignment horizontal="left" vertical="center" wrapText="1"/>
    </xf>
    <xf numFmtId="4" fontId="14" fillId="0" borderId="78" xfId="0" applyNumberFormat="1" applyFont="1" applyFill="1" applyBorder="1" applyAlignment="1">
      <alignment horizontal="center" vertical="center" wrapText="1"/>
    </xf>
    <xf numFmtId="0" fontId="11" fillId="0" borderId="64" xfId="0" applyFont="1" applyBorder="1" applyAlignment="1">
      <alignment horizontal="center" vertical="center" wrapText="1"/>
    </xf>
    <xf numFmtId="0" fontId="11" fillId="0" borderId="64" xfId="0" applyFont="1" applyBorder="1" applyAlignment="1">
      <alignment horizontal="left" vertical="center" wrapText="1"/>
    </xf>
    <xf numFmtId="4" fontId="11" fillId="0" borderId="64" xfId="0" applyNumberFormat="1" applyFont="1" applyBorder="1" applyAlignment="1">
      <alignment horizontal="center" vertical="center" wrapText="1"/>
    </xf>
    <xf numFmtId="0" fontId="13" fillId="0" borderId="64" xfId="0" applyFont="1" applyFill="1" applyBorder="1" applyAlignment="1">
      <alignment horizontal="left" vertical="center" wrapText="1"/>
    </xf>
    <xf numFmtId="164" fontId="14" fillId="0" borderId="64" xfId="0" applyNumberFormat="1" applyFont="1" applyBorder="1" applyAlignment="1">
      <alignment horizontal="right" vertical="center" wrapText="1" indent="1"/>
    </xf>
    <xf numFmtId="0" fontId="14" fillId="0" borderId="25" xfId="0" applyFont="1" applyBorder="1" applyAlignment="1">
      <alignment horizontal="center" vertical="center" wrapText="1"/>
    </xf>
    <xf numFmtId="4" fontId="14" fillId="0" borderId="25" xfId="0" applyNumberFormat="1" applyFont="1" applyBorder="1" applyAlignment="1">
      <alignment horizontal="center" vertical="center" wrapText="1"/>
    </xf>
    <xf numFmtId="4" fontId="18" fillId="0" borderId="85" xfId="0" applyNumberFormat="1" applyFont="1" applyBorder="1" applyAlignment="1">
      <alignment horizontal="right" vertical="center"/>
    </xf>
    <xf numFmtId="0" fontId="13" fillId="0" borderId="85" xfId="0" applyFont="1" applyBorder="1" applyAlignment="1"/>
    <xf numFmtId="0" fontId="15" fillId="0" borderId="85" xfId="0" applyFont="1" applyBorder="1" applyAlignment="1"/>
    <xf numFmtId="0" fontId="11" fillId="0" borderId="87" xfId="0" applyFont="1" applyBorder="1" applyAlignment="1">
      <alignment horizontal="left" vertical="center" wrapText="1"/>
    </xf>
    <xf numFmtId="4" fontId="11" fillId="0" borderId="88" xfId="0" applyNumberFormat="1" applyFont="1" applyBorder="1" applyAlignment="1">
      <alignment horizontal="center" vertical="center" wrapText="1"/>
    </xf>
    <xf numFmtId="0" fontId="11" fillId="4" borderId="89" xfId="0" applyFont="1" applyFill="1" applyBorder="1" applyAlignment="1">
      <alignment horizontal="center" vertical="center" wrapText="1"/>
    </xf>
    <xf numFmtId="0" fontId="11" fillId="0" borderId="90" xfId="0" applyFont="1" applyBorder="1" applyAlignment="1">
      <alignment horizontal="left" vertical="center" wrapText="1"/>
    </xf>
    <xf numFmtId="4" fontId="11" fillId="7" borderId="89" xfId="0" applyNumberFormat="1" applyFont="1" applyFill="1" applyBorder="1" applyAlignment="1">
      <alignment horizontal="center" vertical="center" wrapText="1"/>
    </xf>
    <xf numFmtId="4" fontId="11" fillId="0" borderId="89" xfId="0" applyNumberFormat="1" applyFont="1" applyBorder="1" applyAlignment="1">
      <alignment horizontal="center" vertical="center" wrapText="1"/>
    </xf>
    <xf numFmtId="0" fontId="11" fillId="4" borderId="90" xfId="0" applyFont="1" applyFill="1" applyBorder="1" applyAlignment="1">
      <alignment horizontal="left" vertical="center" wrapText="1"/>
    </xf>
    <xf numFmtId="4" fontId="11" fillId="4" borderId="89" xfId="0" applyNumberFormat="1" applyFont="1" applyFill="1" applyBorder="1" applyAlignment="1">
      <alignment horizontal="center" vertical="center" wrapText="1"/>
    </xf>
    <xf numFmtId="0" fontId="11" fillId="0" borderId="89" xfId="0" applyFont="1" applyFill="1" applyBorder="1" applyAlignment="1">
      <alignment horizontal="left" vertical="center" wrapText="1"/>
    </xf>
    <xf numFmtId="164" fontId="14" fillId="0" borderId="89" xfId="0" applyNumberFormat="1" applyFont="1" applyBorder="1" applyAlignment="1">
      <alignment horizontal="right" vertical="center" wrapText="1" indent="1"/>
    </xf>
    <xf numFmtId="164" fontId="14" fillId="3" borderId="27" xfId="1" applyNumberFormat="1" applyFont="1" applyFill="1" applyBorder="1" applyAlignment="1">
      <alignment horizontal="right" vertical="center" wrapText="1" indent="1"/>
    </xf>
    <xf numFmtId="0" fontId="14" fillId="0" borderId="26" xfId="0" applyFont="1" applyBorder="1" applyAlignment="1">
      <alignment horizontal="center" vertical="center" wrapText="1"/>
    </xf>
    <xf numFmtId="0" fontId="14" fillId="0" borderId="30" xfId="0" applyFont="1" applyBorder="1" applyAlignment="1">
      <alignment horizontal="center" vertical="center" wrapText="1"/>
    </xf>
    <xf numFmtId="4" fontId="14" fillId="0" borderId="30" xfId="0" applyNumberFormat="1" applyFont="1" applyBorder="1" applyAlignment="1">
      <alignment horizontal="center" vertical="center" wrapText="1"/>
    </xf>
    <xf numFmtId="164" fontId="14" fillId="0" borderId="82" xfId="0" applyNumberFormat="1" applyFont="1" applyBorder="1" applyAlignment="1">
      <alignment horizontal="right" vertical="center" wrapText="1" indent="1"/>
    </xf>
    <xf numFmtId="0" fontId="11" fillId="0" borderId="89" xfId="0" applyFont="1" applyFill="1" applyBorder="1" applyAlignment="1">
      <alignment horizontal="center" vertical="center"/>
    </xf>
    <xf numFmtId="0" fontId="11" fillId="0" borderId="89" xfId="0" applyFont="1" applyFill="1" applyBorder="1" applyAlignment="1">
      <alignment vertical="center" wrapText="1"/>
    </xf>
    <xf numFmtId="4" fontId="11" fillId="0" borderId="89" xfId="0" applyNumberFormat="1"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92" xfId="0" applyFont="1" applyFill="1" applyBorder="1" applyAlignment="1">
      <alignment horizontal="center" vertical="center"/>
    </xf>
    <xf numFmtId="0" fontId="11" fillId="0" borderId="92" xfId="0" applyFont="1" applyFill="1" applyBorder="1" applyAlignment="1">
      <alignment vertical="center" wrapText="1"/>
    </xf>
    <xf numFmtId="4" fontId="11" fillId="0" borderId="92" xfId="0" applyNumberFormat="1" applyFont="1" applyFill="1" applyBorder="1" applyAlignment="1">
      <alignment horizontal="center" vertical="center" wrapText="1"/>
    </xf>
    <xf numFmtId="4" fontId="24" fillId="0" borderId="95" xfId="0" applyNumberFormat="1" applyFont="1" applyFill="1" applyBorder="1" applyAlignment="1">
      <alignment horizontal="center" vertical="center"/>
    </xf>
    <xf numFmtId="0" fontId="13" fillId="0" borderId="95" xfId="0" applyFont="1" applyFill="1" applyBorder="1" applyAlignment="1"/>
    <xf numFmtId="0" fontId="14" fillId="0" borderId="95" xfId="0" applyFont="1" applyFill="1" applyBorder="1" applyAlignment="1">
      <alignment horizontal="right" vertical="center"/>
    </xf>
    <xf numFmtId="164" fontId="14" fillId="4" borderId="95" xfId="1" applyNumberFormat="1" applyFont="1" applyFill="1" applyBorder="1" applyAlignment="1">
      <alignment horizontal="right" vertical="center" wrapText="1" indent="1"/>
    </xf>
    <xf numFmtId="0" fontId="26" fillId="0" borderId="94" xfId="0" applyFont="1" applyFill="1" applyBorder="1" applyAlignment="1">
      <alignment horizontal="center" vertical="center" wrapText="1"/>
    </xf>
    <xf numFmtId="0" fontId="26" fillId="0" borderId="91" xfId="0" applyFont="1" applyFill="1" applyBorder="1" applyAlignment="1">
      <alignment horizontal="center" vertical="center" wrapText="1"/>
    </xf>
    <xf numFmtId="164" fontId="14" fillId="3" borderId="98" xfId="1" applyNumberFormat="1" applyFont="1" applyFill="1" applyBorder="1" applyAlignment="1">
      <alignment horizontal="right" vertical="center" wrapText="1"/>
    </xf>
    <xf numFmtId="0" fontId="28" fillId="2" borderId="89" xfId="0" applyFont="1" applyFill="1" applyBorder="1" applyAlignment="1">
      <alignment horizontal="center" vertical="center" wrapText="1"/>
    </xf>
    <xf numFmtId="0" fontId="28" fillId="0" borderId="89" xfId="0" applyFont="1" applyBorder="1" applyAlignment="1">
      <alignment horizontal="center" vertical="center" wrapText="1"/>
    </xf>
    <xf numFmtId="164" fontId="30" fillId="0" borderId="91" xfId="0" applyNumberFormat="1" applyFont="1" applyBorder="1" applyAlignment="1">
      <alignment horizontal="right" vertical="center" wrapText="1" indent="1"/>
    </xf>
    <xf numFmtId="164" fontId="30" fillId="0" borderId="90" xfId="0" applyNumberFormat="1" applyFont="1" applyBorder="1" applyAlignment="1">
      <alignment horizontal="right" vertical="center" wrapText="1" indent="1"/>
    </xf>
    <xf numFmtId="44" fontId="30" fillId="0" borderId="89" xfId="1" applyFont="1" applyBorder="1" applyAlignment="1">
      <alignment horizontal="right" vertical="center" wrapText="1" indent="1"/>
    </xf>
    <xf numFmtId="0" fontId="28" fillId="8" borderId="89" xfId="0" applyFont="1" applyFill="1" applyBorder="1" applyAlignment="1">
      <alignment horizontal="center" vertical="center" wrapText="1"/>
    </xf>
    <xf numFmtId="164" fontId="28" fillId="8" borderId="91" xfId="0" applyNumberFormat="1" applyFont="1" applyFill="1" applyBorder="1" applyAlignment="1">
      <alignment horizontal="right" vertical="center" wrapText="1" indent="1"/>
    </xf>
    <xf numFmtId="0" fontId="28" fillId="0" borderId="0" xfId="0" applyFont="1"/>
    <xf numFmtId="0" fontId="31" fillId="0" borderId="0" xfId="0" applyFont="1" applyAlignment="1">
      <alignment wrapText="1"/>
    </xf>
    <xf numFmtId="0" fontId="31" fillId="0" borderId="0" xfId="0" applyFont="1"/>
    <xf numFmtId="0" fontId="13" fillId="0" borderId="0" xfId="0" applyFont="1"/>
    <xf numFmtId="0" fontId="31" fillId="0" borderId="0" xfId="0" applyFont="1" applyFill="1"/>
    <xf numFmtId="0" fontId="13" fillId="0" borderId="0" xfId="0" applyFont="1" applyAlignment="1">
      <alignment wrapText="1"/>
    </xf>
    <xf numFmtId="0" fontId="28" fillId="0" borderId="0" xfId="0" applyFont="1" applyBorder="1" applyAlignment="1">
      <alignment vertical="center"/>
    </xf>
    <xf numFmtId="0" fontId="32" fillId="0" borderId="0" xfId="0" applyFont="1"/>
    <xf numFmtId="0" fontId="33" fillId="0" borderId="0" xfId="0" applyFont="1"/>
    <xf numFmtId="0" fontId="32" fillId="0" borderId="0" xfId="0" applyFont="1" applyAlignment="1">
      <alignment wrapText="1"/>
    </xf>
    <xf numFmtId="0" fontId="28" fillId="0" borderId="0" xfId="0" applyFont="1" applyAlignment="1">
      <alignment vertical="center"/>
    </xf>
    <xf numFmtId="0" fontId="25" fillId="0" borderId="1" xfId="0" applyFont="1" applyBorder="1" applyAlignment="1">
      <alignment vertical="center" wrapText="1"/>
    </xf>
    <xf numFmtId="0" fontId="28" fillId="0" borderId="89" xfId="0" applyFont="1" applyBorder="1"/>
    <xf numFmtId="0" fontId="28" fillId="0" borderId="89" xfId="0" applyFont="1" applyBorder="1" applyAlignment="1">
      <alignment wrapText="1"/>
    </xf>
    <xf numFmtId="0" fontId="31" fillId="0" borderId="89" xfId="0" applyFont="1" applyBorder="1" applyAlignment="1">
      <alignment wrapText="1"/>
    </xf>
    <xf numFmtId="0" fontId="31" fillId="0" borderId="89" xfId="0" applyFont="1" applyBorder="1"/>
    <xf numFmtId="0" fontId="13" fillId="0" borderId="89" xfId="0" applyFont="1" applyBorder="1"/>
    <xf numFmtId="0" fontId="11" fillId="0" borderId="87" xfId="0" applyFont="1" applyBorder="1" applyAlignment="1">
      <alignment horizontal="center" vertical="center" wrapText="1"/>
    </xf>
    <xf numFmtId="0" fontId="11" fillId="0" borderId="99" xfId="0" applyFont="1" applyBorder="1" applyAlignment="1">
      <alignment horizontal="center" vertical="center" wrapText="1"/>
    </xf>
    <xf numFmtId="0" fontId="28" fillId="0" borderId="100" xfId="0" applyFont="1" applyBorder="1"/>
    <xf numFmtId="0" fontId="28" fillId="0" borderId="100" xfId="0" applyFont="1" applyBorder="1" applyAlignment="1">
      <alignment wrapText="1"/>
    </xf>
    <xf numFmtId="0" fontId="11" fillId="0" borderId="102"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87" xfId="0" applyFont="1" applyFill="1" applyBorder="1" applyAlignment="1">
      <alignment horizontal="center" vertical="center" wrapText="1"/>
    </xf>
    <xf numFmtId="0" fontId="31" fillId="0" borderId="100" xfId="0" applyFont="1" applyBorder="1"/>
    <xf numFmtId="0" fontId="11" fillId="0" borderId="103" xfId="0" applyFont="1" applyBorder="1" applyAlignment="1">
      <alignment horizontal="center" vertical="center" wrapText="1"/>
    </xf>
    <xf numFmtId="0" fontId="11" fillId="0" borderId="104" xfId="0" applyFont="1" applyBorder="1" applyAlignment="1">
      <alignment horizontal="center" vertical="center" wrapText="1"/>
    </xf>
    <xf numFmtId="0" fontId="11" fillId="0" borderId="105" xfId="0" applyFont="1" applyBorder="1" applyAlignment="1">
      <alignment horizontal="center" vertical="center" wrapText="1"/>
    </xf>
    <xf numFmtId="0" fontId="11" fillId="0" borderId="106" xfId="0" applyFont="1" applyFill="1" applyBorder="1" applyAlignment="1">
      <alignment horizontal="center" vertical="center" wrapText="1"/>
    </xf>
    <xf numFmtId="0" fontId="11" fillId="0" borderId="107" xfId="0" applyFont="1" applyFill="1" applyBorder="1" applyAlignment="1">
      <alignment horizontal="center" vertical="center" wrapText="1"/>
    </xf>
    <xf numFmtId="0" fontId="11" fillId="0" borderId="108" xfId="0" applyFont="1" applyBorder="1" applyAlignment="1">
      <alignment horizontal="center" vertical="center" wrapText="1"/>
    </xf>
    <xf numFmtId="0" fontId="11" fillId="0" borderId="109" xfId="0" applyFont="1" applyBorder="1" applyAlignment="1">
      <alignment horizontal="center" vertical="center" wrapText="1"/>
    </xf>
    <xf numFmtId="0" fontId="31" fillId="0" borderId="100" xfId="0" applyFont="1" applyBorder="1" applyAlignment="1">
      <alignment wrapText="1"/>
    </xf>
    <xf numFmtId="0" fontId="11" fillId="0" borderId="110" xfId="0" applyFont="1" applyBorder="1" applyAlignment="1">
      <alignment horizontal="center" vertical="center" wrapText="1"/>
    </xf>
    <xf numFmtId="0" fontId="11" fillId="0" borderId="111" xfId="0" applyFont="1" applyBorder="1" applyAlignment="1">
      <alignment horizontal="center" vertical="center" wrapText="1"/>
    </xf>
    <xf numFmtId="0" fontId="13" fillId="0" borderId="100" xfId="0" applyFont="1" applyBorder="1" applyAlignment="1">
      <alignment wrapText="1"/>
    </xf>
    <xf numFmtId="0" fontId="13" fillId="0" borderId="100" xfId="0" applyFont="1" applyBorder="1"/>
    <xf numFmtId="0" fontId="11" fillId="0" borderId="106" xfId="0" applyFont="1" applyBorder="1" applyAlignment="1">
      <alignment horizontal="center" vertical="center" wrapText="1"/>
    </xf>
    <xf numFmtId="0" fontId="11" fillId="0" borderId="112" xfId="0" applyFont="1" applyFill="1" applyBorder="1" applyAlignment="1">
      <alignment horizontal="center" vertical="center" wrapText="1"/>
    </xf>
    <xf numFmtId="0" fontId="11" fillId="0" borderId="105" xfId="0" applyFont="1" applyFill="1" applyBorder="1" applyAlignment="1">
      <alignment horizontal="center" vertical="center" wrapText="1"/>
    </xf>
    <xf numFmtId="0" fontId="11" fillId="0" borderId="102" xfId="0" applyFont="1" applyFill="1" applyBorder="1" applyAlignment="1">
      <alignment horizontal="center" vertical="center" wrapText="1"/>
    </xf>
    <xf numFmtId="0" fontId="14" fillId="0" borderId="86" xfId="0" applyFont="1" applyBorder="1" applyAlignment="1">
      <alignment horizontal="center" vertical="center" wrapText="1"/>
    </xf>
    <xf numFmtId="0" fontId="28" fillId="0" borderId="100" xfId="0" applyFont="1" applyBorder="1" applyAlignment="1">
      <alignment vertical="center"/>
    </xf>
    <xf numFmtId="0" fontId="11" fillId="0" borderId="39" xfId="0" applyFont="1" applyBorder="1" applyAlignment="1">
      <alignment horizontal="center" vertical="center" wrapText="1"/>
    </xf>
    <xf numFmtId="0" fontId="11" fillId="4" borderId="90" xfId="0" applyFont="1" applyFill="1" applyBorder="1" applyAlignment="1">
      <alignment horizontal="center" vertical="center" wrapText="1"/>
    </xf>
    <xf numFmtId="0" fontId="11" fillId="7" borderId="90" xfId="0" applyFont="1" applyFill="1" applyBorder="1" applyAlignment="1">
      <alignment horizontal="center" vertical="center" wrapText="1"/>
    </xf>
    <xf numFmtId="0" fontId="2" fillId="0" borderId="100" xfId="0" applyFont="1" applyBorder="1"/>
    <xf numFmtId="0" fontId="14" fillId="0" borderId="45" xfId="0" applyFont="1" applyBorder="1" applyAlignment="1">
      <alignment horizontal="center" vertical="center" wrapText="1"/>
    </xf>
    <xf numFmtId="164" fontId="14" fillId="4" borderId="94" xfId="1" applyNumberFormat="1" applyFont="1" applyFill="1" applyBorder="1" applyAlignment="1">
      <alignment horizontal="right" vertical="center" wrapText="1" indent="1"/>
    </xf>
    <xf numFmtId="164" fontId="14" fillId="0" borderId="94" xfId="0" applyNumberFormat="1" applyFont="1" applyBorder="1" applyAlignment="1">
      <alignment horizontal="right" vertical="center" wrapText="1" indent="1"/>
    </xf>
    <xf numFmtId="0" fontId="25" fillId="0" borderId="24" xfId="0" applyFont="1" applyBorder="1" applyAlignment="1">
      <alignment vertical="center" wrapText="1"/>
    </xf>
    <xf numFmtId="0" fontId="34" fillId="0" borderId="0" xfId="0" applyFont="1" applyAlignment="1">
      <alignment wrapText="1"/>
    </xf>
    <xf numFmtId="4" fontId="11" fillId="0" borderId="89" xfId="0" applyNumberFormat="1" applyFont="1" applyFill="1" applyBorder="1" applyAlignment="1">
      <alignment horizontal="center" vertical="center"/>
    </xf>
    <xf numFmtId="0" fontId="0" fillId="0" borderId="0" xfId="0" applyAlignment="1">
      <alignment wrapText="1"/>
    </xf>
    <xf numFmtId="0" fontId="2" fillId="0" borderId="0" xfId="0" applyFont="1" applyAlignment="1">
      <alignment vertical="center" wrapText="1"/>
    </xf>
    <xf numFmtId="0" fontId="13" fillId="0" borderId="0" xfId="0" applyFont="1" applyAlignment="1">
      <alignment wrapText="1"/>
    </xf>
    <xf numFmtId="0" fontId="11" fillId="0" borderId="72" xfId="0" applyFont="1" applyBorder="1" applyAlignment="1">
      <alignment horizontal="left" vertical="center" wrapText="1"/>
    </xf>
    <xf numFmtId="0" fontId="15" fillId="0" borderId="0" xfId="0" applyFont="1" applyFill="1" applyAlignment="1">
      <alignment vertical="center" wrapText="1"/>
    </xf>
    <xf numFmtId="0" fontId="15" fillId="5" borderId="0" xfId="0" applyFont="1" applyFill="1" applyAlignment="1">
      <alignment vertical="center" wrapText="1"/>
    </xf>
    <xf numFmtId="0" fontId="2" fillId="0" borderId="0" xfId="0" applyFont="1" applyAlignment="1">
      <alignment horizontal="left" wrapText="1"/>
    </xf>
    <xf numFmtId="0" fontId="3" fillId="0" borderId="0" xfId="0" applyFont="1" applyAlignment="1">
      <alignment horizontal="left" wrapText="1"/>
    </xf>
    <xf numFmtId="0" fontId="15" fillId="0" borderId="0" xfId="0" applyFont="1" applyBorder="1" applyAlignment="1">
      <alignment horizontal="left" wrapText="1"/>
    </xf>
    <xf numFmtId="0" fontId="15" fillId="0" borderId="0" xfId="0" applyFont="1" applyAlignment="1">
      <alignment horizontal="left" wrapText="1"/>
    </xf>
    <xf numFmtId="164" fontId="14" fillId="3" borderId="100" xfId="1" applyNumberFormat="1" applyFont="1" applyFill="1" applyBorder="1" applyAlignment="1">
      <alignment horizontal="right" vertical="center" wrapText="1" indent="1"/>
    </xf>
    <xf numFmtId="3" fontId="14" fillId="0" borderId="101" xfId="0" applyNumberFormat="1" applyFont="1" applyBorder="1" applyAlignment="1">
      <alignment horizontal="center" vertical="center"/>
    </xf>
    <xf numFmtId="0" fontId="11" fillId="0" borderId="8" xfId="0" applyFont="1" applyBorder="1" applyAlignment="1">
      <alignment horizontal="center" vertical="center" wrapText="1"/>
    </xf>
    <xf numFmtId="0" fontId="13" fillId="5" borderId="0" xfId="0" applyFont="1" applyFill="1" applyAlignment="1">
      <alignment vertical="center" wrapText="1"/>
    </xf>
    <xf numFmtId="0" fontId="15" fillId="5" borderId="0" xfId="0" applyFont="1" applyFill="1" applyAlignment="1">
      <alignment vertical="center"/>
    </xf>
    <xf numFmtId="0" fontId="13" fillId="0" borderId="0" xfId="0" applyFont="1" applyBorder="1" applyAlignment="1">
      <alignment vertical="center" wrapText="1"/>
    </xf>
    <xf numFmtId="0" fontId="14" fillId="0" borderId="0" xfId="0" applyFont="1" applyBorder="1" applyAlignment="1">
      <alignment vertical="center" wrapText="1"/>
    </xf>
    <xf numFmtId="3" fontId="14" fillId="0" borderId="0" xfId="0" applyNumberFormat="1" applyFont="1" applyBorder="1" applyAlignment="1">
      <alignment horizontal="center" vertical="center"/>
    </xf>
    <xf numFmtId="0" fontId="14" fillId="0" borderId="0" xfId="0" applyFont="1" applyBorder="1" applyAlignment="1"/>
    <xf numFmtId="0" fontId="11" fillId="0" borderId="0" xfId="0" applyFont="1" applyBorder="1" applyAlignment="1"/>
    <xf numFmtId="164" fontId="14" fillId="3" borderId="0" xfId="1" applyNumberFormat="1" applyFont="1" applyFill="1" applyBorder="1" applyAlignment="1">
      <alignment horizontal="right" vertical="center" wrapText="1" indent="1"/>
    </xf>
    <xf numFmtId="164" fontId="30" fillId="8" borderId="90" xfId="0" applyNumberFormat="1" applyFont="1" applyFill="1" applyBorder="1" applyAlignment="1">
      <alignment horizontal="right" vertical="center" wrapText="1" indent="1"/>
    </xf>
    <xf numFmtId="44" fontId="30" fillId="8" borderId="89" xfId="0" applyNumberFormat="1" applyFont="1" applyFill="1" applyBorder="1" applyAlignment="1">
      <alignment horizontal="right" vertical="center" wrapText="1" indent="1"/>
    </xf>
    <xf numFmtId="4" fontId="18" fillId="0" borderId="0" xfId="0" applyNumberFormat="1" applyFont="1" applyBorder="1" applyAlignment="1">
      <alignment horizontal="right" vertical="center" wrapText="1"/>
    </xf>
    <xf numFmtId="0" fontId="0" fillId="0" borderId="100" xfId="0" applyBorder="1"/>
    <xf numFmtId="0" fontId="11" fillId="0" borderId="87"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72" xfId="0" applyFont="1" applyBorder="1" applyAlignment="1">
      <alignment horizontal="left" vertical="center" wrapText="1"/>
    </xf>
    <xf numFmtId="4" fontId="11" fillId="0" borderId="73" xfId="0" applyNumberFormat="1" applyFont="1" applyBorder="1" applyAlignment="1">
      <alignment horizontal="center" vertical="center" wrapText="1"/>
    </xf>
    <xf numFmtId="164" fontId="14" fillId="0" borderId="1" xfId="0" applyNumberFormat="1" applyFont="1" applyBorder="1" applyAlignment="1">
      <alignment horizontal="right" vertical="center" wrapText="1" indent="1"/>
    </xf>
    <xf numFmtId="0" fontId="15" fillId="0" borderId="0" xfId="0" applyFont="1" applyAlignment="1">
      <alignment wrapText="1"/>
    </xf>
    <xf numFmtId="0" fontId="15" fillId="0" borderId="0" xfId="0" applyFont="1" applyAlignment="1"/>
    <xf numFmtId="0" fontId="11" fillId="0" borderId="87" xfId="0" applyFont="1" applyFill="1" applyBorder="1" applyAlignment="1">
      <alignment horizontal="left" vertical="center" wrapText="1"/>
    </xf>
    <xf numFmtId="0" fontId="37" fillId="0" borderId="0" xfId="0" applyFont="1"/>
    <xf numFmtId="0" fontId="38" fillId="0" borderId="100" xfId="0" applyFont="1" applyBorder="1"/>
    <xf numFmtId="0" fontId="38" fillId="0" borderId="100" xfId="0" applyFont="1" applyFill="1" applyBorder="1"/>
    <xf numFmtId="4" fontId="11" fillId="7" borderId="100" xfId="0" applyNumberFormat="1" applyFont="1" applyFill="1" applyBorder="1" applyAlignment="1">
      <alignment horizontal="center" vertical="center" wrapText="1"/>
    </xf>
    <xf numFmtId="0" fontId="11" fillId="0" borderId="102" xfId="0" applyFont="1" applyFill="1" applyBorder="1" applyAlignment="1">
      <alignment horizontal="left" vertical="center" wrapText="1"/>
    </xf>
    <xf numFmtId="4" fontId="11" fillId="0" borderId="100" xfId="0" applyNumberFormat="1" applyFont="1" applyFill="1" applyBorder="1" applyAlignment="1">
      <alignment horizontal="center" vertical="center" wrapText="1"/>
    </xf>
    <xf numFmtId="0" fontId="28" fillId="0" borderId="100" xfId="0" applyFont="1" applyFill="1" applyBorder="1"/>
    <xf numFmtId="0" fontId="11" fillId="4" borderId="102" xfId="0" applyFont="1" applyFill="1" applyBorder="1" applyAlignment="1">
      <alignment horizontal="left" vertical="center" wrapText="1"/>
    </xf>
    <xf numFmtId="0" fontId="11" fillId="4" borderId="102" xfId="0" applyFont="1" applyFill="1" applyBorder="1" applyAlignment="1">
      <alignment horizontal="center" vertical="center" wrapText="1"/>
    </xf>
    <xf numFmtId="0" fontId="15" fillId="9" borderId="0" xfId="0" applyFont="1" applyFill="1"/>
    <xf numFmtId="0" fontId="14" fillId="9" borderId="25" xfId="0" applyFont="1" applyFill="1" applyBorder="1" applyAlignment="1">
      <alignment horizontal="center" vertical="center" wrapText="1"/>
    </xf>
    <xf numFmtId="4" fontId="14" fillId="9" borderId="113"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39" xfId="0" applyFont="1" applyFill="1" applyBorder="1" applyAlignment="1">
      <alignment horizontal="left" vertical="center" wrapText="1"/>
    </xf>
    <xf numFmtId="4" fontId="11" fillId="9" borderId="40" xfId="0" applyNumberFormat="1" applyFont="1" applyFill="1" applyBorder="1" applyAlignment="1">
      <alignment horizontal="center" vertical="center" wrapText="1"/>
    </xf>
    <xf numFmtId="0" fontId="38" fillId="9" borderId="100" xfId="0" applyFont="1" applyFill="1" applyBorder="1"/>
    <xf numFmtId="0" fontId="14" fillId="9" borderId="1" xfId="0" applyFont="1" applyFill="1" applyBorder="1" applyAlignment="1">
      <alignment horizontal="center" vertical="center" wrapText="1"/>
    </xf>
    <xf numFmtId="0" fontId="11" fillId="9" borderId="72" xfId="0" applyFont="1" applyFill="1" applyBorder="1" applyAlignment="1">
      <alignment horizontal="left" vertical="center" wrapText="1"/>
    </xf>
    <xf numFmtId="4" fontId="11" fillId="9" borderId="73" xfId="0" applyNumberFormat="1" applyFont="1" applyFill="1" applyBorder="1" applyAlignment="1">
      <alignment horizontal="center" vertical="center" wrapText="1"/>
    </xf>
    <xf numFmtId="0" fontId="11" fillId="9" borderId="10" xfId="0" applyFont="1" applyFill="1" applyBorder="1" applyAlignment="1">
      <alignment horizontal="center" vertical="center" wrapText="1"/>
    </xf>
    <xf numFmtId="0" fontId="38" fillId="9" borderId="100" xfId="0" applyFont="1" applyFill="1" applyBorder="1" applyAlignment="1">
      <alignment wrapText="1"/>
    </xf>
    <xf numFmtId="0" fontId="11" fillId="9" borderId="80" xfId="0" applyFont="1" applyFill="1" applyBorder="1" applyAlignment="1">
      <alignment horizontal="left" vertical="center" wrapText="1"/>
    </xf>
    <xf numFmtId="4" fontId="11" fillId="9" borderId="75" xfId="0" applyNumberFormat="1" applyFont="1" applyFill="1" applyBorder="1" applyAlignment="1">
      <alignment horizontal="center" vertical="center" wrapText="1"/>
    </xf>
    <xf numFmtId="0" fontId="14" fillId="9" borderId="10" xfId="0" applyFont="1" applyFill="1" applyBorder="1" applyAlignment="1">
      <alignment horizontal="center" vertical="center" wrapText="1"/>
    </xf>
    <xf numFmtId="164" fontId="14" fillId="9" borderId="8" xfId="0" applyNumberFormat="1" applyFont="1" applyFill="1" applyBorder="1" applyAlignment="1">
      <alignment horizontal="right" vertical="center" wrapText="1"/>
    </xf>
    <xf numFmtId="0" fontId="13" fillId="9" borderId="89" xfId="0" applyFont="1" applyFill="1" applyBorder="1" applyAlignment="1">
      <alignment horizontal="center" vertical="center" wrapText="1"/>
    </xf>
    <xf numFmtId="164" fontId="27" fillId="9" borderId="91" xfId="0" applyNumberFormat="1" applyFont="1" applyFill="1" applyBorder="1" applyAlignment="1">
      <alignment horizontal="right" vertical="center" wrapText="1" indent="1"/>
    </xf>
    <xf numFmtId="164" fontId="27" fillId="9" borderId="90" xfId="0" applyNumberFormat="1" applyFont="1" applyFill="1" applyBorder="1" applyAlignment="1">
      <alignment horizontal="right" vertical="center" wrapText="1" indent="1"/>
    </xf>
    <xf numFmtId="44" fontId="27" fillId="9" borderId="89" xfId="1" applyFont="1" applyFill="1" applyBorder="1" applyAlignment="1">
      <alignment horizontal="right" vertical="center" wrapText="1" indent="1"/>
    </xf>
    <xf numFmtId="0" fontId="18" fillId="0" borderId="0" xfId="0" applyFont="1" applyAlignment="1">
      <alignment wrapText="1"/>
    </xf>
    <xf numFmtId="4" fontId="14" fillId="0" borderId="8" xfId="0" applyNumberFormat="1" applyFont="1" applyBorder="1" applyAlignment="1">
      <alignment horizontal="center" vertical="center" wrapText="1"/>
    </xf>
    <xf numFmtId="0" fontId="13" fillId="2" borderId="89" xfId="0" applyFont="1" applyFill="1" applyBorder="1" applyAlignment="1">
      <alignment horizontal="center" vertical="center" wrapText="1"/>
    </xf>
    <xf numFmtId="0" fontId="38" fillId="9" borderId="1" xfId="0" applyFont="1" applyFill="1" applyBorder="1"/>
    <xf numFmtId="0" fontId="14" fillId="9" borderId="95" xfId="0" applyFont="1" applyFill="1" applyBorder="1" applyAlignment="1">
      <alignment horizontal="center" vertical="center" wrapText="1"/>
    </xf>
    <xf numFmtId="0" fontId="15" fillId="0" borderId="0" xfId="0" applyFont="1" applyAlignment="1">
      <alignment wrapText="1"/>
    </xf>
    <xf numFmtId="0" fontId="36" fillId="0" borderId="0" xfId="0" applyFont="1" applyAlignment="1">
      <alignment wrapText="1"/>
    </xf>
    <xf numFmtId="0" fontId="15" fillId="0" borderId="0" xfId="0" applyFont="1" applyAlignment="1"/>
    <xf numFmtId="0" fontId="36" fillId="0" borderId="0" xfId="0" applyFont="1" applyAlignment="1"/>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13" fillId="5" borderId="0" xfId="0" applyFont="1" applyFill="1" applyAlignment="1">
      <alignment vertical="center" wrapText="1"/>
    </xf>
    <xf numFmtId="0" fontId="28" fillId="5" borderId="0" xfId="0" applyFont="1" applyFill="1" applyAlignment="1">
      <alignment vertical="center" wrapText="1"/>
    </xf>
    <xf numFmtId="0" fontId="28" fillId="0" borderId="0" xfId="0" applyFont="1" applyAlignment="1">
      <alignment vertical="center" wrapText="1"/>
    </xf>
    <xf numFmtId="0" fontId="2" fillId="0" borderId="0" xfId="0" applyFont="1" applyAlignment="1">
      <alignment vertical="center" wrapText="1"/>
    </xf>
    <xf numFmtId="0" fontId="15" fillId="0" borderId="0" xfId="0" applyFont="1" applyAlignment="1">
      <alignment vertical="center" wrapText="1"/>
    </xf>
    <xf numFmtId="0" fontId="15" fillId="0" borderId="0" xfId="0" applyFont="1" applyAlignment="1" applyProtection="1">
      <alignment horizontal="left" vertical="top" wrapText="1"/>
      <protection locked="0"/>
    </xf>
    <xf numFmtId="0" fontId="36" fillId="0" borderId="0" xfId="0" applyFont="1" applyAlignment="1">
      <alignment horizontal="left" vertical="top"/>
    </xf>
    <xf numFmtId="0" fontId="13" fillId="0" borderId="0" xfId="0" applyFont="1" applyAlignment="1">
      <alignment wrapText="1"/>
    </xf>
    <xf numFmtId="0" fontId="13" fillId="3" borderId="96" xfId="0" applyFont="1" applyFill="1" applyBorder="1" applyAlignment="1">
      <alignment horizontal="right" vertical="center" wrapText="1"/>
    </xf>
    <xf numFmtId="0" fontId="13" fillId="3" borderId="97" xfId="0" applyFont="1" applyFill="1" applyBorder="1" applyAlignment="1">
      <alignment horizontal="right" vertical="center" wrapText="1"/>
    </xf>
    <xf numFmtId="0" fontId="13" fillId="5" borderId="0" xfId="0" applyFont="1" applyFill="1" applyAlignment="1">
      <alignment horizontal="left" vertical="center" wrapText="1"/>
    </xf>
    <xf numFmtId="0" fontId="28" fillId="2" borderId="91" xfId="0" applyFont="1" applyFill="1" applyBorder="1" applyAlignment="1">
      <alignment horizontal="center" vertical="center" wrapText="1"/>
    </xf>
    <xf numFmtId="0" fontId="28" fillId="2" borderId="90" xfId="0" applyFont="1" applyFill="1" applyBorder="1" applyAlignment="1">
      <alignment horizontal="center" vertical="center" wrapText="1"/>
    </xf>
    <xf numFmtId="0" fontId="11" fillId="0" borderId="89" xfId="0" applyFont="1" applyFill="1" applyBorder="1" applyAlignment="1">
      <alignment horizontal="center" vertical="center" wrapText="1"/>
    </xf>
    <xf numFmtId="164" fontId="14" fillId="0" borderId="115" xfId="0" applyNumberFormat="1" applyFont="1" applyBorder="1" applyAlignment="1">
      <alignment horizontal="right" vertical="center" wrapText="1" indent="1"/>
    </xf>
    <xf numFmtId="164" fontId="14" fillId="0" borderId="10" xfId="0" applyNumberFormat="1" applyFont="1" applyBorder="1" applyAlignment="1">
      <alignment horizontal="right" vertical="center" wrapText="1" indent="1"/>
    </xf>
    <xf numFmtId="164" fontId="14" fillId="0" borderId="1" xfId="0" applyNumberFormat="1" applyFont="1" applyBorder="1" applyAlignment="1">
      <alignment horizontal="right" vertical="center" wrapText="1" indent="1"/>
    </xf>
    <xf numFmtId="0" fontId="11" fillId="0" borderId="9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95" xfId="0" applyFont="1" applyFill="1" applyBorder="1" applyAlignment="1">
      <alignment vertical="center"/>
    </xf>
    <xf numFmtId="0" fontId="15" fillId="5" borderId="0" xfId="0" applyFont="1" applyFill="1" applyAlignment="1">
      <alignment vertical="center"/>
    </xf>
    <xf numFmtId="0" fontId="21" fillId="0" borderId="0" xfId="0" applyFont="1" applyAlignment="1">
      <alignment vertical="center"/>
    </xf>
    <xf numFmtId="0" fontId="11" fillId="0" borderId="6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3"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21" fillId="0" borderId="0" xfId="0" applyFont="1" applyAlignment="1">
      <alignment vertical="center" wrapText="1"/>
    </xf>
    <xf numFmtId="0" fontId="14" fillId="6" borderId="25" xfId="0" applyFont="1" applyFill="1" applyBorder="1" applyAlignment="1">
      <alignment horizontal="center" vertical="center" wrapText="1"/>
    </xf>
    <xf numFmtId="0" fontId="14" fillId="3" borderId="28" xfId="0" applyFont="1" applyFill="1" applyBorder="1" applyAlignment="1">
      <alignment horizontal="right" vertical="center" wrapText="1"/>
    </xf>
    <xf numFmtId="0" fontId="14" fillId="3" borderId="14" xfId="0" applyFont="1" applyFill="1" applyBorder="1" applyAlignment="1">
      <alignment horizontal="right" vertical="center" wrapText="1"/>
    </xf>
    <xf numFmtId="0" fontId="14" fillId="3" borderId="23" xfId="0" applyFont="1" applyFill="1" applyBorder="1" applyAlignment="1">
      <alignment horizontal="right" vertical="center" wrapText="1"/>
    </xf>
    <xf numFmtId="0" fontId="13" fillId="0" borderId="0" xfId="0" applyFont="1" applyAlignment="1">
      <alignment vertical="center" wrapText="1"/>
    </xf>
    <xf numFmtId="0" fontId="13" fillId="3" borderId="26" xfId="0" applyFont="1" applyFill="1" applyBorder="1" applyAlignment="1">
      <alignment horizontal="right" vertical="center" wrapText="1"/>
    </xf>
    <xf numFmtId="0" fontId="13" fillId="3" borderId="27" xfId="0" applyFont="1" applyFill="1" applyBorder="1" applyAlignment="1">
      <alignment horizontal="right" vertical="center" wrapText="1"/>
    </xf>
    <xf numFmtId="0" fontId="14" fillId="9" borderId="21"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1" fillId="9" borderId="66"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4" fillId="9" borderId="7" xfId="0" applyFont="1" applyFill="1" applyBorder="1" applyAlignment="1">
      <alignment horizontal="right" vertical="center" wrapText="1"/>
    </xf>
    <xf numFmtId="0" fontId="36" fillId="9" borderId="13" xfId="0" applyFont="1" applyFill="1" applyBorder="1" applyAlignment="1">
      <alignment horizontal="right" vertical="center" wrapText="1"/>
    </xf>
    <xf numFmtId="0" fontId="36" fillId="9" borderId="18" xfId="0" applyFont="1" applyFill="1" applyBorder="1" applyAlignment="1">
      <alignment horizontal="right" vertical="center" wrapText="1"/>
    </xf>
    <xf numFmtId="0" fontId="13" fillId="0" borderId="3" xfId="0" applyFont="1" applyFill="1" applyBorder="1" applyAlignment="1">
      <alignment horizontal="left" vertical="center" wrapText="1"/>
    </xf>
    <xf numFmtId="0" fontId="15" fillId="0" borderId="3" xfId="0" applyFont="1" applyBorder="1" applyAlignment="1">
      <alignment horizontal="left" vertical="center" wrapText="1"/>
    </xf>
    <xf numFmtId="0" fontId="14" fillId="2" borderId="25" xfId="0" applyFont="1" applyFill="1" applyBorder="1" applyAlignment="1">
      <alignment horizontal="center" vertical="center" wrapText="1"/>
    </xf>
    <xf numFmtId="0" fontId="14" fillId="3" borderId="8" xfId="0" applyFont="1" applyFill="1" applyBorder="1" applyAlignment="1">
      <alignment horizontal="right" vertical="center" wrapText="1"/>
    </xf>
    <xf numFmtId="0" fontId="13" fillId="0" borderId="85" xfId="0" applyFont="1" applyBorder="1" applyAlignment="1">
      <alignment vertical="center" wrapText="1"/>
    </xf>
    <xf numFmtId="0" fontId="13" fillId="3" borderId="19" xfId="0" applyFont="1" applyFill="1" applyBorder="1" applyAlignment="1">
      <alignment horizontal="right" vertical="center" wrapText="1"/>
    </xf>
    <xf numFmtId="0" fontId="13" fillId="3" borderId="20" xfId="0" applyFont="1" applyFill="1" applyBorder="1" applyAlignment="1">
      <alignment horizontal="right" vertical="center" wrapText="1"/>
    </xf>
    <xf numFmtId="0" fontId="21" fillId="9" borderId="0" xfId="0" applyFont="1" applyFill="1" applyAlignment="1">
      <alignment vertical="center" wrapText="1"/>
    </xf>
    <xf numFmtId="0" fontId="39" fillId="9" borderId="0" xfId="0" applyFont="1" applyFill="1" applyAlignment="1">
      <alignment vertical="center"/>
    </xf>
    <xf numFmtId="0" fontId="14" fillId="2" borderId="44" xfId="0" applyFont="1" applyFill="1" applyBorder="1" applyAlignment="1">
      <alignment horizontal="center" vertical="center" wrapText="1"/>
    </xf>
    <xf numFmtId="0" fontId="13" fillId="0" borderId="36" xfId="0" applyFont="1" applyBorder="1" applyAlignment="1">
      <alignment vertical="center" wrapText="1"/>
    </xf>
    <xf numFmtId="0" fontId="13" fillId="0" borderId="84" xfId="0" applyFont="1" applyBorder="1" applyAlignment="1">
      <alignment vertical="center" wrapText="1"/>
    </xf>
    <xf numFmtId="0" fontId="14" fillId="3" borderId="7" xfId="0" applyFont="1" applyFill="1" applyBorder="1" applyAlignment="1">
      <alignment horizontal="right" vertical="center" wrapText="1"/>
    </xf>
    <xf numFmtId="0" fontId="14" fillId="3" borderId="13" xfId="0" applyFont="1" applyFill="1" applyBorder="1" applyAlignment="1">
      <alignment horizontal="right" vertical="center" wrapText="1"/>
    </xf>
    <xf numFmtId="0" fontId="14" fillId="3" borderId="18" xfId="0" applyFont="1" applyFill="1" applyBorder="1" applyAlignment="1">
      <alignment horizontal="right" vertical="center" wrapText="1"/>
    </xf>
    <xf numFmtId="0" fontId="13" fillId="5" borderId="0"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21" fillId="0" borderId="0" xfId="0" applyFont="1" applyBorder="1" applyAlignment="1">
      <alignment vertical="center"/>
    </xf>
    <xf numFmtId="0" fontId="11" fillId="0" borderId="87" xfId="0" applyFont="1" applyBorder="1" applyAlignment="1">
      <alignment horizontal="center" vertical="center" wrapText="1"/>
    </xf>
    <xf numFmtId="0" fontId="14" fillId="3" borderId="4" xfId="0" applyFont="1" applyFill="1" applyBorder="1" applyAlignment="1">
      <alignment horizontal="right" vertical="center" wrapText="1"/>
    </xf>
    <xf numFmtId="0" fontId="14" fillId="3" borderId="5" xfId="0" applyFont="1" applyFill="1" applyBorder="1" applyAlignment="1">
      <alignment horizontal="right"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3" borderId="16" xfId="0" applyFont="1" applyFill="1" applyBorder="1" applyAlignment="1">
      <alignment horizontal="right" vertical="center" wrapText="1"/>
    </xf>
    <xf numFmtId="0" fontId="14" fillId="3" borderId="17" xfId="0" applyFont="1" applyFill="1" applyBorder="1" applyAlignment="1">
      <alignment horizontal="right" vertical="center" wrapText="1"/>
    </xf>
    <xf numFmtId="0" fontId="13" fillId="3" borderId="100" xfId="0" applyFont="1" applyFill="1" applyBorder="1" applyAlignment="1">
      <alignment horizontal="right" vertical="center" wrapText="1"/>
    </xf>
    <xf numFmtId="0" fontId="14" fillId="2" borderId="45" xfId="0" applyFont="1" applyFill="1" applyBorder="1" applyAlignment="1">
      <alignment horizontal="center" vertical="center" wrapText="1"/>
    </xf>
    <xf numFmtId="0" fontId="14" fillId="3" borderId="6" xfId="0" applyFont="1" applyFill="1" applyBorder="1" applyAlignment="1">
      <alignment horizontal="right" vertical="center" wrapText="1"/>
    </xf>
    <xf numFmtId="0" fontId="14" fillId="2" borderId="36"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3" xfId="0" applyFont="1" applyBorder="1" applyAlignment="1">
      <alignment horizontal="left" vertical="center" wrapText="1"/>
    </xf>
    <xf numFmtId="0" fontId="11" fillId="0" borderId="69" xfId="0" applyFont="1" applyBorder="1" applyAlignment="1">
      <alignment horizontal="left" vertical="center" wrapText="1"/>
    </xf>
    <xf numFmtId="4" fontId="11" fillId="0" borderId="73" xfId="0" applyNumberFormat="1" applyFont="1" applyBorder="1" applyAlignment="1">
      <alignment horizontal="center" vertical="center" wrapText="1"/>
    </xf>
    <xf numFmtId="164" fontId="14" fillId="0" borderId="116" xfId="0" applyNumberFormat="1" applyFont="1" applyBorder="1" applyAlignment="1">
      <alignment horizontal="right" vertical="center" wrapText="1" indent="1"/>
    </xf>
    <xf numFmtId="164" fontId="14" fillId="0" borderId="79" xfId="0" applyNumberFormat="1" applyFont="1" applyBorder="1" applyAlignment="1">
      <alignment horizontal="right" vertical="center" wrapText="1" indent="1"/>
    </xf>
    <xf numFmtId="0" fontId="14" fillId="3" borderId="1" xfId="0" applyFont="1" applyFill="1" applyBorder="1" applyAlignment="1">
      <alignment horizontal="right" vertical="center" wrapText="1"/>
    </xf>
    <xf numFmtId="0" fontId="11" fillId="0" borderId="72" xfId="0" applyFont="1" applyBorder="1" applyAlignment="1">
      <alignment horizontal="left" vertical="center" wrapText="1"/>
    </xf>
    <xf numFmtId="0" fontId="14" fillId="2" borderId="114" xfId="0" applyFont="1" applyFill="1" applyBorder="1" applyAlignment="1">
      <alignment horizontal="center" vertical="center" wrapText="1"/>
    </xf>
    <xf numFmtId="164" fontId="14" fillId="0" borderId="117" xfId="0" applyNumberFormat="1" applyFont="1" applyBorder="1" applyAlignment="1">
      <alignment horizontal="right" vertical="center" wrapText="1" indent="1"/>
    </xf>
    <xf numFmtId="164" fontId="14" fillId="0" borderId="40" xfId="0" applyNumberFormat="1" applyFont="1" applyBorder="1" applyAlignment="1">
      <alignment horizontal="right" vertical="center" wrapText="1" indent="1"/>
    </xf>
    <xf numFmtId="0" fontId="11" fillId="0" borderId="66" xfId="0" applyFont="1" applyBorder="1" applyAlignment="1">
      <alignment horizontal="center" vertical="center" wrapText="1"/>
    </xf>
    <xf numFmtId="0" fontId="11" fillId="0" borderId="67" xfId="0" applyFont="1" applyBorder="1" applyAlignment="1">
      <alignment horizontal="left" vertical="center" wrapText="1"/>
    </xf>
    <xf numFmtId="0" fontId="11" fillId="0" borderId="39" xfId="0" applyFont="1" applyBorder="1" applyAlignment="1">
      <alignment horizontal="center" vertical="center" wrapText="1"/>
    </xf>
    <xf numFmtId="0" fontId="11" fillId="0" borderId="106" xfId="0" applyFont="1" applyBorder="1" applyAlignment="1">
      <alignment horizontal="center" vertical="center" wrapText="1"/>
    </xf>
    <xf numFmtId="164" fontId="14" fillId="0" borderId="68" xfId="0" applyNumberFormat="1" applyFont="1" applyBorder="1" applyAlignment="1">
      <alignment horizontal="right" vertical="center" wrapText="1" indent="1"/>
    </xf>
    <xf numFmtId="164" fontId="14" fillId="0" borderId="118" xfId="0" applyNumberFormat="1" applyFont="1" applyBorder="1" applyAlignment="1">
      <alignment horizontal="right" vertical="center" wrapText="1" indent="1"/>
    </xf>
    <xf numFmtId="0" fontId="11" fillId="0" borderId="74" xfId="0" applyFont="1" applyBorder="1" applyAlignment="1">
      <alignment horizontal="left" vertical="center" wrapText="1"/>
    </xf>
    <xf numFmtId="0" fontId="11" fillId="0" borderId="71" xfId="0" applyFont="1" applyBorder="1" applyAlignment="1">
      <alignment horizontal="center" vertical="center" wrapText="1"/>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0" borderId="0" xfId="0" applyFont="1" applyAlignment="1">
      <alignment horizontal="center" vertical="center"/>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11" fillId="0" borderId="8" xfId="0" applyFont="1" applyBorder="1" applyAlignment="1">
      <alignment horizontal="center" vertical="center" wrapText="1"/>
    </xf>
  </cellXfs>
  <cellStyles count="4">
    <cellStyle name="Hiperłącze" xfId="3" builtinId="8"/>
    <cellStyle name="Normalny" xfId="0" builtinId="0"/>
    <cellStyle name="Normalny 2" xfId="2"/>
    <cellStyle name="Walutowy" xfId="1" builtinId="4"/>
  </cellStyles>
  <dxfs count="0"/>
  <tableStyles count="0" defaultTableStyle="TableStyleMedium2"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0"/>
  <sheetViews>
    <sheetView tabSelected="1" topLeftCell="A143" zoomScale="70" zoomScaleNormal="70" workbookViewId="0">
      <selection activeCell="G234" sqref="G234"/>
    </sheetView>
  </sheetViews>
  <sheetFormatPr defaultRowHeight="15" x14ac:dyDescent="0.25"/>
  <cols>
    <col min="1" max="1" width="11" customWidth="1"/>
    <col min="2" max="2" width="31" style="286" customWidth="1"/>
    <col min="3" max="3" width="15.7109375" customWidth="1"/>
    <col min="4" max="4" width="27.5703125" customWidth="1"/>
    <col min="5" max="5" width="35.42578125" customWidth="1"/>
    <col min="6" max="6" width="32.7109375" bestFit="1" customWidth="1"/>
    <col min="7" max="7" width="29.7109375" customWidth="1"/>
  </cols>
  <sheetData>
    <row r="1" spans="1:7" ht="14.45" x14ac:dyDescent="0.3">
      <c r="A1" s="1"/>
      <c r="B1" s="292"/>
      <c r="C1" s="2"/>
      <c r="D1" s="3"/>
      <c r="E1" s="1"/>
      <c r="F1" s="1"/>
      <c r="G1" s="1"/>
    </row>
    <row r="2" spans="1:7" ht="31.5" x14ac:dyDescent="0.25">
      <c r="A2" s="1"/>
      <c r="B2" s="293" t="s">
        <v>0</v>
      </c>
      <c r="C2" s="2"/>
      <c r="D2" s="3"/>
      <c r="E2" s="1"/>
      <c r="F2" s="1"/>
      <c r="G2" s="1"/>
    </row>
    <row r="3" spans="1:7" ht="20.25" x14ac:dyDescent="0.25">
      <c r="A3" s="452" t="s">
        <v>1</v>
      </c>
      <c r="B3" s="453"/>
      <c r="C3" s="453"/>
      <c r="D3" s="453"/>
      <c r="E3" s="453"/>
      <c r="F3" s="454"/>
    </row>
    <row r="4" spans="1:7" ht="14.45" x14ac:dyDescent="0.3">
      <c r="A4" s="1"/>
      <c r="B4" s="292"/>
      <c r="C4" s="2"/>
      <c r="D4" s="3"/>
      <c r="E4" s="1"/>
      <c r="F4" s="1"/>
      <c r="G4" s="1"/>
    </row>
    <row r="5" spans="1:7" ht="29.45" customHeight="1" x14ac:dyDescent="0.25">
      <c r="A5" s="386" t="s">
        <v>390</v>
      </c>
      <c r="B5" s="386"/>
      <c r="C5" s="386"/>
      <c r="D5" s="386"/>
      <c r="E5" s="386"/>
      <c r="F5" s="386"/>
      <c r="G5" s="4"/>
    </row>
    <row r="6" spans="1:7" thickBot="1" x14ac:dyDescent="0.35">
      <c r="A6" s="1"/>
      <c r="B6" s="292"/>
      <c r="C6" s="2"/>
      <c r="D6" s="3"/>
      <c r="E6" s="1"/>
      <c r="F6" s="1"/>
      <c r="G6" s="1"/>
    </row>
    <row r="7" spans="1:7" ht="90.75" customHeight="1" thickBot="1" x14ac:dyDescent="0.3">
      <c r="A7" s="104" t="s">
        <v>2</v>
      </c>
      <c r="B7" s="104" t="s">
        <v>3</v>
      </c>
      <c r="C7" s="105" t="s">
        <v>4</v>
      </c>
      <c r="D7" s="106" t="s">
        <v>5</v>
      </c>
      <c r="E7" s="104" t="s">
        <v>6</v>
      </c>
      <c r="F7" s="104" t="s">
        <v>7</v>
      </c>
      <c r="G7" s="1"/>
    </row>
    <row r="8" spans="1:7" ht="25.5" customHeight="1" thickBot="1" x14ac:dyDescent="0.35">
      <c r="A8" s="455" t="s">
        <v>8</v>
      </c>
      <c r="B8" s="456"/>
      <c r="C8" s="456"/>
      <c r="D8" s="457"/>
      <c r="E8" s="456"/>
      <c r="F8" s="458"/>
      <c r="G8" s="1"/>
    </row>
    <row r="9" spans="1:7" ht="51.75" customHeight="1" x14ac:dyDescent="0.25">
      <c r="A9" s="5">
        <v>1</v>
      </c>
      <c r="B9" s="6" t="s">
        <v>9</v>
      </c>
      <c r="C9" s="7">
        <v>251.95</v>
      </c>
      <c r="D9" s="245" t="s">
        <v>323</v>
      </c>
      <c r="E9" s="5" t="s">
        <v>10</v>
      </c>
      <c r="F9" s="8"/>
      <c r="G9" s="233"/>
    </row>
    <row r="10" spans="1:7" ht="22.5" customHeight="1" x14ac:dyDescent="0.3">
      <c r="A10" s="18">
        <v>2</v>
      </c>
      <c r="B10" s="30" t="s">
        <v>11</v>
      </c>
      <c r="C10" s="31">
        <v>98.64</v>
      </c>
      <c r="D10" s="245" t="s">
        <v>324</v>
      </c>
      <c r="E10" s="18" t="s">
        <v>12</v>
      </c>
      <c r="F10" s="8"/>
      <c r="G10" s="233"/>
    </row>
    <row r="11" spans="1:7" ht="30" customHeight="1" x14ac:dyDescent="0.25">
      <c r="A11" s="18">
        <v>3</v>
      </c>
      <c r="B11" s="30" t="s">
        <v>13</v>
      </c>
      <c r="C11" s="31">
        <v>157.36000000000001</v>
      </c>
      <c r="D11" s="245" t="s">
        <v>325</v>
      </c>
      <c r="E11" s="18" t="s">
        <v>14</v>
      </c>
      <c r="F11" s="8"/>
      <c r="G11" s="233"/>
    </row>
    <row r="12" spans="1:7" ht="31.5" x14ac:dyDescent="0.25">
      <c r="A12" s="18">
        <v>4</v>
      </c>
      <c r="B12" s="30" t="s">
        <v>15</v>
      </c>
      <c r="C12" s="31">
        <v>187.88</v>
      </c>
      <c r="D12" s="245" t="s">
        <v>326</v>
      </c>
      <c r="E12" s="18" t="s">
        <v>16</v>
      </c>
      <c r="F12" s="8"/>
      <c r="G12" s="233"/>
    </row>
    <row r="13" spans="1:7" ht="15.75" x14ac:dyDescent="0.25">
      <c r="A13" s="18">
        <v>5</v>
      </c>
      <c r="B13" s="30" t="s">
        <v>17</v>
      </c>
      <c r="C13" s="31">
        <v>275.69</v>
      </c>
      <c r="D13" s="245" t="s">
        <v>327</v>
      </c>
      <c r="E13" s="459" t="s">
        <v>10</v>
      </c>
      <c r="F13" s="8"/>
      <c r="G13" s="233"/>
    </row>
    <row r="14" spans="1:7" ht="15.75" x14ac:dyDescent="0.25">
      <c r="A14" s="18">
        <v>6</v>
      </c>
      <c r="B14" s="30" t="s">
        <v>18</v>
      </c>
      <c r="C14" s="31">
        <v>15</v>
      </c>
      <c r="D14" s="245" t="s">
        <v>328</v>
      </c>
      <c r="E14" s="459"/>
      <c r="F14" s="8"/>
      <c r="G14" s="233"/>
    </row>
    <row r="15" spans="1:7" ht="15.6" x14ac:dyDescent="0.3">
      <c r="A15" s="18">
        <v>7</v>
      </c>
      <c r="B15" s="30" t="s">
        <v>19</v>
      </c>
      <c r="C15" s="31">
        <v>308.27</v>
      </c>
      <c r="D15" s="245" t="s">
        <v>327</v>
      </c>
      <c r="E15" s="18" t="s">
        <v>10</v>
      </c>
      <c r="F15" s="8"/>
      <c r="G15" s="233"/>
    </row>
    <row r="16" spans="1:7" ht="81.75" customHeight="1" x14ac:dyDescent="0.25">
      <c r="A16" s="18">
        <v>8</v>
      </c>
      <c r="B16" s="30" t="s">
        <v>20</v>
      </c>
      <c r="C16" s="31">
        <v>445.05</v>
      </c>
      <c r="D16" s="246" t="s">
        <v>368</v>
      </c>
      <c r="E16" s="18" t="s">
        <v>21</v>
      </c>
      <c r="F16" s="8"/>
      <c r="G16" s="96"/>
    </row>
    <row r="17" spans="1:7" ht="47.25" x14ac:dyDescent="0.25">
      <c r="A17" s="18">
        <v>9</v>
      </c>
      <c r="B17" s="30" t="s">
        <v>22</v>
      </c>
      <c r="C17" s="31">
        <v>60.97</v>
      </c>
      <c r="D17" s="245" t="s">
        <v>323</v>
      </c>
      <c r="E17" s="18" t="s">
        <v>21</v>
      </c>
      <c r="F17" s="8"/>
      <c r="G17" s="233"/>
    </row>
    <row r="18" spans="1:7" ht="47.25" x14ac:dyDescent="0.25">
      <c r="A18" s="5">
        <v>10</v>
      </c>
      <c r="B18" s="30" t="s">
        <v>23</v>
      </c>
      <c r="C18" s="31">
        <v>164.66</v>
      </c>
      <c r="D18" s="247" t="s">
        <v>368</v>
      </c>
      <c r="E18" s="18" t="s">
        <v>21</v>
      </c>
      <c r="F18" s="8"/>
      <c r="G18" s="234"/>
    </row>
    <row r="19" spans="1:7" ht="31.5" x14ac:dyDescent="0.25">
      <c r="A19" s="18">
        <v>11</v>
      </c>
      <c r="B19" s="30" t="s">
        <v>24</v>
      </c>
      <c r="C19" s="31">
        <v>19.79</v>
      </c>
      <c r="D19" s="245" t="s">
        <v>357</v>
      </c>
      <c r="E19" s="18" t="s">
        <v>25</v>
      </c>
      <c r="F19" s="8"/>
      <c r="G19" s="233"/>
    </row>
    <row r="20" spans="1:7" ht="31.5" x14ac:dyDescent="0.25">
      <c r="A20" s="26">
        <v>12</v>
      </c>
      <c r="B20" s="88" t="s">
        <v>26</v>
      </c>
      <c r="C20" s="47">
        <v>98.15</v>
      </c>
      <c r="D20" s="245" t="s">
        <v>329</v>
      </c>
      <c r="E20" s="26" t="s">
        <v>27</v>
      </c>
      <c r="F20" s="8"/>
      <c r="G20" s="233"/>
    </row>
    <row r="21" spans="1:7" ht="31.5" x14ac:dyDescent="0.25">
      <c r="A21" s="26">
        <v>13</v>
      </c>
      <c r="B21" s="107" t="s">
        <v>28</v>
      </c>
      <c r="C21" s="90">
        <v>114.48</v>
      </c>
      <c r="D21" s="245" t="s">
        <v>330</v>
      </c>
      <c r="E21" s="26" t="s">
        <v>27</v>
      </c>
      <c r="F21" s="8"/>
      <c r="G21" s="233"/>
    </row>
    <row r="22" spans="1:7" ht="31.5" x14ac:dyDescent="0.25">
      <c r="A22" s="18">
        <v>14</v>
      </c>
      <c r="B22" s="108" t="s">
        <v>29</v>
      </c>
      <c r="C22" s="90">
        <v>120.71</v>
      </c>
      <c r="D22" s="248" t="s">
        <v>329</v>
      </c>
      <c r="E22" s="18" t="s">
        <v>30</v>
      </c>
      <c r="F22" s="24"/>
      <c r="G22" s="235"/>
    </row>
    <row r="23" spans="1:7" ht="47.25" x14ac:dyDescent="0.25">
      <c r="A23" s="18">
        <v>15</v>
      </c>
      <c r="B23" s="30" t="s">
        <v>31</v>
      </c>
      <c r="C23" s="90">
        <v>136.1</v>
      </c>
      <c r="D23" s="248" t="s">
        <v>329</v>
      </c>
      <c r="E23" s="18" t="s">
        <v>30</v>
      </c>
      <c r="F23" s="19"/>
      <c r="G23" s="235"/>
    </row>
    <row r="24" spans="1:7" ht="31.5" x14ac:dyDescent="0.25">
      <c r="A24" s="18">
        <v>16</v>
      </c>
      <c r="B24" s="30" t="s">
        <v>32</v>
      </c>
      <c r="C24" s="47">
        <v>262.64999999999998</v>
      </c>
      <c r="D24" s="248" t="s">
        <v>329</v>
      </c>
      <c r="E24" s="18" t="s">
        <v>33</v>
      </c>
      <c r="F24" s="19"/>
      <c r="G24" s="235"/>
    </row>
    <row r="25" spans="1:7" ht="45.75" customHeight="1" x14ac:dyDescent="0.25">
      <c r="A25" s="18">
        <v>17</v>
      </c>
      <c r="B25" s="30" t="s">
        <v>34</v>
      </c>
      <c r="C25" s="47">
        <v>64.38</v>
      </c>
      <c r="D25" s="245" t="s">
        <v>323</v>
      </c>
      <c r="E25" s="18" t="s">
        <v>33</v>
      </c>
      <c r="F25" s="19"/>
      <c r="G25" s="233"/>
    </row>
    <row r="26" spans="1:7" ht="54" customHeight="1" x14ac:dyDescent="0.25">
      <c r="A26" s="18">
        <v>18</v>
      </c>
      <c r="B26" s="30" t="s">
        <v>35</v>
      </c>
      <c r="C26" s="47">
        <v>75.430000000000007</v>
      </c>
      <c r="D26" s="248" t="s">
        <v>329</v>
      </c>
      <c r="E26" s="18" t="s">
        <v>30</v>
      </c>
      <c r="F26" s="19"/>
      <c r="G26" s="235"/>
    </row>
    <row r="27" spans="1:7" ht="15.75" x14ac:dyDescent="0.25">
      <c r="A27" s="18">
        <v>19</v>
      </c>
      <c r="B27" s="30" t="s">
        <v>36</v>
      </c>
      <c r="C27" s="31">
        <v>626.53</v>
      </c>
      <c r="D27" s="248" t="s">
        <v>329</v>
      </c>
      <c r="E27" s="18" t="s">
        <v>33</v>
      </c>
      <c r="F27" s="19"/>
      <c r="G27" s="235"/>
    </row>
    <row r="28" spans="1:7" ht="15.75" x14ac:dyDescent="0.25">
      <c r="A28" s="18">
        <v>20</v>
      </c>
      <c r="B28" s="30" t="s">
        <v>37</v>
      </c>
      <c r="C28" s="31">
        <v>13.02</v>
      </c>
      <c r="D28" s="245" t="s">
        <v>323</v>
      </c>
      <c r="E28" s="18" t="s">
        <v>38</v>
      </c>
      <c r="F28" s="19"/>
      <c r="G28" s="233"/>
    </row>
    <row r="29" spans="1:7" ht="15.75" x14ac:dyDescent="0.25">
      <c r="A29" s="18">
        <v>21</v>
      </c>
      <c r="B29" s="30" t="s">
        <v>39</v>
      </c>
      <c r="C29" s="47">
        <v>85.02</v>
      </c>
      <c r="D29" s="248" t="s">
        <v>323</v>
      </c>
      <c r="E29" s="18" t="s">
        <v>38</v>
      </c>
      <c r="F29" s="19"/>
      <c r="G29" s="235"/>
    </row>
    <row r="30" spans="1:7" ht="15.75" x14ac:dyDescent="0.25">
      <c r="A30" s="18">
        <v>22</v>
      </c>
      <c r="B30" s="30" t="s">
        <v>40</v>
      </c>
      <c r="C30" s="47">
        <v>139.74</v>
      </c>
      <c r="D30" s="248" t="s">
        <v>323</v>
      </c>
      <c r="E30" s="18" t="s">
        <v>41</v>
      </c>
      <c r="F30" s="19"/>
      <c r="G30" s="235"/>
    </row>
    <row r="31" spans="1:7" ht="15.75" x14ac:dyDescent="0.25">
      <c r="A31" s="18">
        <v>23</v>
      </c>
      <c r="B31" s="30" t="s">
        <v>42</v>
      </c>
      <c r="C31" s="47">
        <v>70.55</v>
      </c>
      <c r="D31" s="245" t="s">
        <v>331</v>
      </c>
      <c r="E31" s="18" t="s">
        <v>43</v>
      </c>
      <c r="F31" s="19"/>
      <c r="G31" s="233"/>
    </row>
    <row r="32" spans="1:7" ht="31.5" x14ac:dyDescent="0.25">
      <c r="A32" s="18">
        <v>24</v>
      </c>
      <c r="B32" s="30" t="s">
        <v>44</v>
      </c>
      <c r="C32" s="47">
        <v>207.93</v>
      </c>
      <c r="D32" s="248" t="s">
        <v>332</v>
      </c>
      <c r="E32" s="18" t="s">
        <v>30</v>
      </c>
      <c r="F32" s="19"/>
      <c r="G32" s="235"/>
    </row>
    <row r="33" spans="1:7" ht="43.5" customHeight="1" x14ac:dyDescent="0.25">
      <c r="A33" s="18">
        <v>25</v>
      </c>
      <c r="B33" s="109" t="s">
        <v>45</v>
      </c>
      <c r="C33" s="47">
        <v>57.92</v>
      </c>
      <c r="D33" s="248" t="s">
        <v>332</v>
      </c>
      <c r="E33" s="18" t="s">
        <v>33</v>
      </c>
      <c r="F33" s="19"/>
      <c r="G33" s="235"/>
    </row>
    <row r="34" spans="1:7" ht="47.25" x14ac:dyDescent="0.25">
      <c r="A34" s="18">
        <v>26</v>
      </c>
      <c r="B34" s="109" t="s">
        <v>46</v>
      </c>
      <c r="C34" s="47">
        <v>78.53</v>
      </c>
      <c r="D34" s="248" t="s">
        <v>332</v>
      </c>
      <c r="E34" s="18" t="s">
        <v>33</v>
      </c>
      <c r="F34" s="19"/>
      <c r="G34" s="235"/>
    </row>
    <row r="35" spans="1:7" ht="15.75" x14ac:dyDescent="0.25">
      <c r="A35" s="18">
        <v>27</v>
      </c>
      <c r="B35" s="30" t="s">
        <v>47</v>
      </c>
      <c r="C35" s="31">
        <v>26.41</v>
      </c>
      <c r="D35" s="249" t="s">
        <v>330</v>
      </c>
      <c r="E35" s="18" t="s">
        <v>48</v>
      </c>
      <c r="F35" s="19"/>
      <c r="G35" s="236"/>
    </row>
    <row r="36" spans="1:7" ht="31.15" x14ac:dyDescent="0.3">
      <c r="A36" s="18">
        <v>28</v>
      </c>
      <c r="B36" s="30" t="s">
        <v>49</v>
      </c>
      <c r="C36" s="31">
        <v>267.99</v>
      </c>
      <c r="D36" s="245" t="s">
        <v>333</v>
      </c>
      <c r="E36" s="18" t="s">
        <v>50</v>
      </c>
      <c r="F36" s="19"/>
      <c r="G36" s="233"/>
    </row>
    <row r="37" spans="1:7" ht="15.75" x14ac:dyDescent="0.25">
      <c r="A37" s="26">
        <v>29</v>
      </c>
      <c r="B37" s="88" t="s">
        <v>51</v>
      </c>
      <c r="C37" s="47">
        <v>625.61</v>
      </c>
      <c r="D37" s="248" t="s">
        <v>329</v>
      </c>
      <c r="E37" s="26" t="s">
        <v>30</v>
      </c>
      <c r="F37" s="19"/>
      <c r="G37" s="235"/>
    </row>
    <row r="38" spans="1:7" ht="47.25" x14ac:dyDescent="0.25">
      <c r="A38" s="18">
        <v>30</v>
      </c>
      <c r="B38" s="30" t="s">
        <v>52</v>
      </c>
      <c r="C38" s="31">
        <v>640.78</v>
      </c>
      <c r="D38" s="248" t="s">
        <v>329</v>
      </c>
      <c r="E38" s="18" t="s">
        <v>53</v>
      </c>
      <c r="F38" s="19"/>
      <c r="G38" s="235"/>
    </row>
    <row r="39" spans="1:7" ht="31.5" x14ac:dyDescent="0.25">
      <c r="A39" s="18">
        <v>31</v>
      </c>
      <c r="B39" s="30" t="s">
        <v>54</v>
      </c>
      <c r="C39" s="31">
        <v>663.92</v>
      </c>
      <c r="D39" s="248" t="s">
        <v>329</v>
      </c>
      <c r="E39" s="18" t="s">
        <v>33</v>
      </c>
      <c r="F39" s="19"/>
      <c r="G39" s="235"/>
    </row>
    <row r="40" spans="1:7" ht="94.5" customHeight="1" x14ac:dyDescent="0.25">
      <c r="A40" s="18">
        <v>32</v>
      </c>
      <c r="B40" s="30" t="s">
        <v>55</v>
      </c>
      <c r="C40" s="31">
        <v>438.06</v>
      </c>
      <c r="D40" s="248" t="s">
        <v>329</v>
      </c>
      <c r="E40" s="18" t="s">
        <v>30</v>
      </c>
      <c r="F40" s="19"/>
      <c r="G40" s="235"/>
    </row>
    <row r="41" spans="1:7" ht="31.15" x14ac:dyDescent="0.3">
      <c r="A41" s="18">
        <v>33</v>
      </c>
      <c r="B41" s="30" t="s">
        <v>56</v>
      </c>
      <c r="C41" s="31">
        <v>240.69</v>
      </c>
      <c r="D41" s="248" t="s">
        <v>329</v>
      </c>
      <c r="E41" s="18" t="s">
        <v>30</v>
      </c>
      <c r="F41" s="19"/>
      <c r="G41" s="235"/>
    </row>
    <row r="42" spans="1:7" ht="15.6" x14ac:dyDescent="0.3">
      <c r="A42" s="26">
        <v>34</v>
      </c>
      <c r="B42" s="88" t="s">
        <v>57</v>
      </c>
      <c r="C42" s="47">
        <v>558.92999999999995</v>
      </c>
      <c r="D42" s="248" t="s">
        <v>329</v>
      </c>
      <c r="E42" s="26" t="s">
        <v>30</v>
      </c>
      <c r="F42" s="19"/>
      <c r="G42" s="235"/>
    </row>
    <row r="43" spans="1:7" ht="31.5" x14ac:dyDescent="0.25">
      <c r="A43" s="26">
        <v>35</v>
      </c>
      <c r="B43" s="88" t="s">
        <v>58</v>
      </c>
      <c r="C43" s="47">
        <v>288.32</v>
      </c>
      <c r="D43" s="248" t="s">
        <v>329</v>
      </c>
      <c r="E43" s="26" t="s">
        <v>59</v>
      </c>
      <c r="F43" s="19"/>
      <c r="G43" s="235"/>
    </row>
    <row r="44" spans="1:7" ht="15.6" x14ac:dyDescent="0.3">
      <c r="A44" s="43"/>
      <c r="B44" s="110"/>
      <c r="C44" s="48">
        <f>SUM(C9:C43)</f>
        <v>7887.1099999999988</v>
      </c>
      <c r="D44" s="22"/>
      <c r="E44" s="111"/>
      <c r="F44" s="24"/>
      <c r="G44" s="1"/>
    </row>
    <row r="45" spans="1:7" ht="16.5" thickBot="1" x14ac:dyDescent="0.3">
      <c r="A45" s="421" t="s">
        <v>60</v>
      </c>
      <c r="B45" s="422"/>
      <c r="C45" s="422"/>
      <c r="D45" s="422"/>
      <c r="E45" s="430"/>
      <c r="F45" s="17">
        <f>SUM(F9:F43)</f>
        <v>0</v>
      </c>
      <c r="G45" s="1"/>
    </row>
    <row r="46" spans="1:7" ht="16.5" thickBot="1" x14ac:dyDescent="0.3">
      <c r="A46" s="423" t="s">
        <v>391</v>
      </c>
      <c r="B46" s="424"/>
      <c r="C46" s="424"/>
      <c r="D46" s="431"/>
      <c r="E46" s="424"/>
      <c r="F46" s="425"/>
      <c r="G46" s="1"/>
    </row>
    <row r="47" spans="1:7" ht="15.6" x14ac:dyDescent="0.3">
      <c r="A47" s="18">
        <v>36</v>
      </c>
      <c r="B47" s="112" t="s">
        <v>61</v>
      </c>
      <c r="C47" s="113">
        <v>126.9</v>
      </c>
      <c r="D47" s="252" t="s">
        <v>334</v>
      </c>
      <c r="E47" s="250" t="s">
        <v>62</v>
      </c>
      <c r="F47" s="8"/>
      <c r="G47" s="233"/>
    </row>
    <row r="48" spans="1:7" ht="63" x14ac:dyDescent="0.25">
      <c r="A48" s="18">
        <v>37</v>
      </c>
      <c r="B48" s="112" t="s">
        <v>63</v>
      </c>
      <c r="C48" s="113">
        <v>259.89</v>
      </c>
      <c r="D48" s="252" t="s">
        <v>335</v>
      </c>
      <c r="E48" s="420" t="s">
        <v>64</v>
      </c>
      <c r="F48" s="8"/>
      <c r="G48" s="233"/>
    </row>
    <row r="49" spans="1:7" ht="15.75" x14ac:dyDescent="0.25">
      <c r="A49" s="18">
        <v>38</v>
      </c>
      <c r="B49" s="112" t="s">
        <v>65</v>
      </c>
      <c r="C49" s="113">
        <v>51.3</v>
      </c>
      <c r="D49" s="252" t="s">
        <v>327</v>
      </c>
      <c r="E49" s="420"/>
      <c r="F49" s="8"/>
      <c r="G49" s="233"/>
    </row>
    <row r="50" spans="1:7" ht="47.25" x14ac:dyDescent="0.25">
      <c r="A50" s="18">
        <v>39</v>
      </c>
      <c r="B50" s="112" t="s">
        <v>66</v>
      </c>
      <c r="C50" s="113">
        <v>844</v>
      </c>
      <c r="D50" s="253" t="s">
        <v>336</v>
      </c>
      <c r="E50" s="250" t="s">
        <v>67</v>
      </c>
      <c r="F50" s="8"/>
      <c r="G50" s="96"/>
    </row>
    <row r="51" spans="1:7" ht="47.25" x14ac:dyDescent="0.25">
      <c r="A51" s="18">
        <v>40</v>
      </c>
      <c r="B51" s="114" t="s">
        <v>68</v>
      </c>
      <c r="C51" s="115">
        <v>158</v>
      </c>
      <c r="D51" s="252" t="s">
        <v>337</v>
      </c>
      <c r="E51" s="251" t="s">
        <v>69</v>
      </c>
      <c r="F51" s="8"/>
      <c r="G51" s="233"/>
    </row>
    <row r="52" spans="1:7" ht="15.6" x14ac:dyDescent="0.3">
      <c r="A52" s="11"/>
      <c r="B52" s="12"/>
      <c r="C52" s="13">
        <f>SUM(C47:C51)</f>
        <v>1440.09</v>
      </c>
      <c r="D52" s="14"/>
      <c r="E52" s="15"/>
      <c r="F52" s="16"/>
      <c r="G52" s="1"/>
    </row>
    <row r="53" spans="1:7" ht="16.5" thickBot="1" x14ac:dyDescent="0.3">
      <c r="A53" s="421" t="s">
        <v>60</v>
      </c>
      <c r="B53" s="422"/>
      <c r="C53" s="422"/>
      <c r="D53" s="422"/>
      <c r="E53" s="430"/>
      <c r="F53" s="17">
        <f>SUM(F47:F51)</f>
        <v>0</v>
      </c>
      <c r="G53" s="1"/>
    </row>
    <row r="54" spans="1:7" ht="16.149999999999999" thickBot="1" x14ac:dyDescent="0.35">
      <c r="A54" s="423" t="s">
        <v>70</v>
      </c>
      <c r="B54" s="431"/>
      <c r="C54" s="431"/>
      <c r="D54" s="431"/>
      <c r="E54" s="424"/>
      <c r="F54" s="425"/>
      <c r="G54" s="1"/>
    </row>
    <row r="55" spans="1:7" ht="63" x14ac:dyDescent="0.25">
      <c r="A55" s="18">
        <v>41</v>
      </c>
      <c r="B55" s="116" t="s">
        <v>71</v>
      </c>
      <c r="C55" s="117">
        <v>627.29999999999995</v>
      </c>
      <c r="D55" s="252" t="s">
        <v>338</v>
      </c>
      <c r="E55" s="254" t="s">
        <v>10</v>
      </c>
      <c r="F55" s="19"/>
      <c r="G55" s="233"/>
    </row>
    <row r="56" spans="1:7" ht="31.15" x14ac:dyDescent="0.3">
      <c r="A56" s="5">
        <v>42</v>
      </c>
      <c r="B56" s="118" t="s">
        <v>72</v>
      </c>
      <c r="C56" s="119">
        <v>105.04</v>
      </c>
      <c r="D56" s="252" t="s">
        <v>339</v>
      </c>
      <c r="E56" s="254" t="s">
        <v>10</v>
      </c>
      <c r="F56" s="120"/>
      <c r="G56" s="233"/>
    </row>
    <row r="57" spans="1:7" ht="31.5" x14ac:dyDescent="0.25">
      <c r="A57" s="18">
        <v>43</v>
      </c>
      <c r="B57" s="112" t="s">
        <v>73</v>
      </c>
      <c r="C57" s="113">
        <v>186</v>
      </c>
      <c r="D57" s="252" t="s">
        <v>323</v>
      </c>
      <c r="E57" s="250" t="s">
        <v>38</v>
      </c>
      <c r="F57" s="19"/>
      <c r="G57" s="233"/>
    </row>
    <row r="58" spans="1:7" ht="15.6" x14ac:dyDescent="0.3">
      <c r="A58" s="18">
        <v>44</v>
      </c>
      <c r="B58" s="112" t="s">
        <v>74</v>
      </c>
      <c r="C58" s="113">
        <v>21.25</v>
      </c>
      <c r="D58" s="257" t="s">
        <v>323</v>
      </c>
      <c r="E58" s="255" t="s">
        <v>10</v>
      </c>
      <c r="F58" s="122"/>
      <c r="G58" s="235"/>
    </row>
    <row r="59" spans="1:7" ht="15.6" x14ac:dyDescent="0.3">
      <c r="A59" s="121">
        <v>45</v>
      </c>
      <c r="B59" s="112" t="s">
        <v>75</v>
      </c>
      <c r="C59" s="113">
        <v>14.8</v>
      </c>
      <c r="D59" s="257" t="s">
        <v>323</v>
      </c>
      <c r="E59" s="255" t="s">
        <v>10</v>
      </c>
      <c r="F59" s="122"/>
      <c r="G59" s="235"/>
    </row>
    <row r="60" spans="1:7" ht="15.6" x14ac:dyDescent="0.3">
      <c r="A60" s="121">
        <v>46</v>
      </c>
      <c r="B60" s="112" t="s">
        <v>76</v>
      </c>
      <c r="C60" s="113">
        <v>370.7</v>
      </c>
      <c r="D60" s="257" t="s">
        <v>374</v>
      </c>
      <c r="E60" s="250" t="s">
        <v>77</v>
      </c>
      <c r="F60" s="19"/>
      <c r="G60" s="235"/>
    </row>
    <row r="61" spans="1:7" ht="64.5" customHeight="1" x14ac:dyDescent="0.25">
      <c r="A61" s="18">
        <v>47</v>
      </c>
      <c r="B61" s="112" t="s">
        <v>78</v>
      </c>
      <c r="C61" s="113">
        <v>33.9</v>
      </c>
      <c r="D61" s="252" t="s">
        <v>340</v>
      </c>
      <c r="E61" s="254" t="s">
        <v>10</v>
      </c>
      <c r="F61" s="19"/>
      <c r="G61" s="233"/>
    </row>
    <row r="62" spans="1:7" ht="22.5" customHeight="1" x14ac:dyDescent="0.25">
      <c r="A62" s="18">
        <v>48</v>
      </c>
      <c r="B62" s="112" t="s">
        <v>79</v>
      </c>
      <c r="C62" s="113">
        <v>317.76</v>
      </c>
      <c r="D62" s="252" t="s">
        <v>379</v>
      </c>
      <c r="E62" s="250" t="s">
        <v>80</v>
      </c>
      <c r="F62" s="19"/>
      <c r="G62" s="233"/>
    </row>
    <row r="63" spans="1:7" ht="21.75" customHeight="1" x14ac:dyDescent="0.25">
      <c r="A63" s="18">
        <v>49</v>
      </c>
      <c r="B63" s="123" t="s">
        <v>81</v>
      </c>
      <c r="C63" s="124">
        <v>517</v>
      </c>
      <c r="D63" s="252" t="s">
        <v>373</v>
      </c>
      <c r="E63" s="256" t="s">
        <v>64</v>
      </c>
      <c r="F63" s="19"/>
      <c r="G63" s="233"/>
    </row>
    <row r="64" spans="1:7" ht="15.6" x14ac:dyDescent="0.3">
      <c r="A64" s="11"/>
      <c r="B64" s="20"/>
      <c r="C64" s="21">
        <f>SUM(C55:C63)</f>
        <v>2193.75</v>
      </c>
      <c r="D64" s="125"/>
      <c r="E64" s="23"/>
      <c r="F64" s="24"/>
      <c r="G64" s="1"/>
    </row>
    <row r="65" spans="1:7" ht="16.5" thickBot="1" x14ac:dyDescent="0.3">
      <c r="A65" s="421" t="s">
        <v>60</v>
      </c>
      <c r="B65" s="422"/>
      <c r="C65" s="422"/>
      <c r="D65" s="422"/>
      <c r="E65" s="430"/>
      <c r="F65" s="17">
        <f>SUM(F55:F63)</f>
        <v>0</v>
      </c>
      <c r="G65" s="1"/>
    </row>
    <row r="66" spans="1:7" ht="16.5" thickBot="1" x14ac:dyDescent="0.3">
      <c r="A66" s="411" t="s">
        <v>82</v>
      </c>
      <c r="B66" s="431"/>
      <c r="C66" s="431"/>
      <c r="D66" s="431"/>
      <c r="E66" s="431"/>
      <c r="F66" s="429"/>
      <c r="G66" s="1"/>
    </row>
    <row r="67" spans="1:7" ht="31.5" x14ac:dyDescent="0.25">
      <c r="A67" s="126">
        <v>50</v>
      </c>
      <c r="B67" s="127" t="s">
        <v>83</v>
      </c>
      <c r="C67" s="128">
        <v>3668.8</v>
      </c>
      <c r="D67" s="252" t="s">
        <v>347</v>
      </c>
      <c r="E67" s="258" t="s">
        <v>10</v>
      </c>
      <c r="F67" s="129"/>
      <c r="G67" s="233"/>
    </row>
    <row r="68" spans="1:7" ht="31.5" x14ac:dyDescent="0.25">
      <c r="A68" s="18">
        <v>51</v>
      </c>
      <c r="B68" s="112" t="s">
        <v>84</v>
      </c>
      <c r="C68" s="113">
        <v>716.76</v>
      </c>
      <c r="D68" s="257" t="s">
        <v>323</v>
      </c>
      <c r="E68" s="255" t="s">
        <v>10</v>
      </c>
      <c r="F68" s="8"/>
      <c r="G68" s="235"/>
    </row>
    <row r="69" spans="1:7" ht="23.25" customHeight="1" x14ac:dyDescent="0.25">
      <c r="A69" s="121">
        <v>52</v>
      </c>
      <c r="B69" s="112" t="s">
        <v>85</v>
      </c>
      <c r="C69" s="113">
        <v>450</v>
      </c>
      <c r="D69" s="257" t="s">
        <v>323</v>
      </c>
      <c r="E69" s="255" t="s">
        <v>10</v>
      </c>
      <c r="F69" s="8"/>
      <c r="G69" s="235"/>
    </row>
    <row r="70" spans="1:7" ht="31.5" x14ac:dyDescent="0.25">
      <c r="A70" s="121">
        <v>53</v>
      </c>
      <c r="B70" s="114" t="s">
        <v>86</v>
      </c>
      <c r="C70" s="130">
        <v>134</v>
      </c>
      <c r="D70" s="257" t="s">
        <v>323</v>
      </c>
      <c r="E70" s="259" t="s">
        <v>10</v>
      </c>
      <c r="F70" s="8"/>
      <c r="G70" s="235"/>
    </row>
    <row r="71" spans="1:7" ht="15.6" x14ac:dyDescent="0.3">
      <c r="A71" s="131"/>
      <c r="B71" s="12"/>
      <c r="C71" s="13">
        <f>SUM(C67:C70)</f>
        <v>4969.5600000000004</v>
      </c>
      <c r="D71" s="39"/>
      <c r="E71" s="40"/>
      <c r="F71" s="16"/>
      <c r="G71" s="1"/>
    </row>
    <row r="72" spans="1:7" ht="16.5" thickBot="1" x14ac:dyDescent="0.3">
      <c r="A72" s="421" t="s">
        <v>60</v>
      </c>
      <c r="B72" s="422"/>
      <c r="C72" s="422"/>
      <c r="D72" s="422"/>
      <c r="E72" s="430"/>
      <c r="F72" s="17">
        <f>SUM(F67:F70)</f>
        <v>0</v>
      </c>
      <c r="G72" s="1"/>
    </row>
    <row r="73" spans="1:7" ht="16.149999999999999" thickBot="1" x14ac:dyDescent="0.35">
      <c r="A73" s="411" t="s">
        <v>87</v>
      </c>
      <c r="B73" s="431"/>
      <c r="C73" s="431"/>
      <c r="D73" s="431"/>
      <c r="E73" s="431"/>
      <c r="F73" s="429"/>
      <c r="G73" s="1"/>
    </row>
    <row r="74" spans="1:7" ht="15.75" x14ac:dyDescent="0.25">
      <c r="A74" s="126">
        <v>54</v>
      </c>
      <c r="B74" s="127" t="s">
        <v>88</v>
      </c>
      <c r="C74" s="128">
        <v>877.03</v>
      </c>
      <c r="D74" s="257" t="s">
        <v>375</v>
      </c>
      <c r="E74" s="260" t="s">
        <v>14</v>
      </c>
      <c r="F74" s="133"/>
      <c r="G74" s="235"/>
    </row>
    <row r="75" spans="1:7" ht="31.5" x14ac:dyDescent="0.25">
      <c r="A75" s="26">
        <v>55</v>
      </c>
      <c r="B75" s="134" t="s">
        <v>89</v>
      </c>
      <c r="C75" s="135">
        <v>118.97</v>
      </c>
      <c r="D75" s="252" t="s">
        <v>331</v>
      </c>
      <c r="E75" s="261" t="s">
        <v>14</v>
      </c>
      <c r="F75" s="25"/>
      <c r="G75" s="233"/>
    </row>
    <row r="76" spans="1:7" ht="31.5" x14ac:dyDescent="0.25">
      <c r="A76" s="26">
        <v>56</v>
      </c>
      <c r="B76" s="136" t="s">
        <v>90</v>
      </c>
      <c r="C76" s="137">
        <v>155</v>
      </c>
      <c r="D76" s="252" t="s">
        <v>348</v>
      </c>
      <c r="E76" s="256" t="s">
        <v>91</v>
      </c>
      <c r="F76" s="25"/>
      <c r="G76" s="233"/>
    </row>
    <row r="77" spans="1:7" ht="15.75" x14ac:dyDescent="0.25">
      <c r="A77" s="26">
        <v>57</v>
      </c>
      <c r="B77" s="138" t="s">
        <v>92</v>
      </c>
      <c r="C77" s="139">
        <v>27.03</v>
      </c>
      <c r="D77" s="252" t="s">
        <v>335</v>
      </c>
      <c r="E77" s="262" t="s">
        <v>14</v>
      </c>
      <c r="F77" s="25"/>
      <c r="G77" s="233"/>
    </row>
    <row r="78" spans="1:7" ht="15.6" x14ac:dyDescent="0.3">
      <c r="A78" s="10"/>
      <c r="B78" s="20"/>
      <c r="C78" s="21">
        <f>SUM(C74:C77)</f>
        <v>1178.03</v>
      </c>
      <c r="D78" s="14"/>
      <c r="E78" s="23"/>
      <c r="F78" s="27"/>
      <c r="G78" s="1"/>
    </row>
    <row r="79" spans="1:7" ht="16.5" thickBot="1" x14ac:dyDescent="0.3">
      <c r="A79" s="421" t="s">
        <v>60</v>
      </c>
      <c r="B79" s="422"/>
      <c r="C79" s="422"/>
      <c r="D79" s="422"/>
      <c r="E79" s="430"/>
      <c r="F79" s="17">
        <f>SUM(F74:F77)</f>
        <v>0</v>
      </c>
      <c r="G79" s="1"/>
    </row>
    <row r="80" spans="1:7" ht="16.149999999999999" thickBot="1" x14ac:dyDescent="0.35">
      <c r="A80" s="411" t="s">
        <v>93</v>
      </c>
      <c r="B80" s="431"/>
      <c r="C80" s="431"/>
      <c r="D80" s="431"/>
      <c r="E80" s="431"/>
      <c r="F80" s="429"/>
      <c r="G80" s="1"/>
    </row>
    <row r="81" spans="1:7" ht="15.75" x14ac:dyDescent="0.25">
      <c r="A81" s="140">
        <v>58</v>
      </c>
      <c r="B81" s="127" t="s">
        <v>94</v>
      </c>
      <c r="C81" s="128">
        <v>1035.82</v>
      </c>
      <c r="D81" s="141" t="s">
        <v>95</v>
      </c>
      <c r="E81" s="132" t="s">
        <v>96</v>
      </c>
      <c r="F81" s="133"/>
      <c r="G81" s="237"/>
    </row>
    <row r="82" spans="1:7" ht="31.5" x14ac:dyDescent="0.25">
      <c r="A82" s="18">
        <v>59</v>
      </c>
      <c r="B82" s="142" t="s">
        <v>97</v>
      </c>
      <c r="C82" s="143">
        <v>827.9</v>
      </c>
      <c r="D82" s="144" t="s">
        <v>98</v>
      </c>
      <c r="E82" s="145" t="s">
        <v>96</v>
      </c>
      <c r="F82" s="8"/>
      <c r="G82" s="233"/>
    </row>
    <row r="83" spans="1:7" ht="15.6" x14ac:dyDescent="0.3">
      <c r="A83" s="146"/>
      <c r="B83" s="12"/>
      <c r="C83" s="13">
        <f>SUM(C81:C82)</f>
        <v>1863.7199999999998</v>
      </c>
      <c r="D83" s="28"/>
      <c r="E83" s="15"/>
      <c r="F83" s="16"/>
      <c r="G83" s="1"/>
    </row>
    <row r="84" spans="1:7" ht="16.5" thickBot="1" x14ac:dyDescent="0.3">
      <c r="A84" s="421" t="s">
        <v>60</v>
      </c>
      <c r="B84" s="422"/>
      <c r="C84" s="422"/>
      <c r="D84" s="422"/>
      <c r="E84" s="430"/>
      <c r="F84" s="17">
        <f>SUM(F81:F82)</f>
        <v>0</v>
      </c>
      <c r="G84" s="1"/>
    </row>
    <row r="85" spans="1:7" ht="16.149999999999999" thickBot="1" x14ac:dyDescent="0.35">
      <c r="A85" s="411" t="s">
        <v>99</v>
      </c>
      <c r="B85" s="431"/>
      <c r="C85" s="431"/>
      <c r="D85" s="431"/>
      <c r="E85" s="431"/>
      <c r="F85" s="429"/>
      <c r="G85" s="1"/>
    </row>
    <row r="86" spans="1:7" ht="31.5" x14ac:dyDescent="0.25">
      <c r="A86" s="126">
        <v>60</v>
      </c>
      <c r="B86" s="147" t="s">
        <v>81</v>
      </c>
      <c r="C86" s="128">
        <v>1322.71</v>
      </c>
      <c r="D86" s="252" t="s">
        <v>376</v>
      </c>
      <c r="E86" s="260" t="s">
        <v>100</v>
      </c>
      <c r="F86" s="133"/>
      <c r="G86" s="233"/>
    </row>
    <row r="87" spans="1:7" ht="25.5" customHeight="1" x14ac:dyDescent="0.25">
      <c r="A87" s="29">
        <v>61</v>
      </c>
      <c r="B87" s="148" t="s">
        <v>101</v>
      </c>
      <c r="C87" s="149">
        <v>619.53</v>
      </c>
      <c r="D87" s="252" t="s">
        <v>376</v>
      </c>
      <c r="E87" s="263" t="s">
        <v>64</v>
      </c>
      <c r="F87" s="19"/>
      <c r="G87" s="233"/>
    </row>
    <row r="88" spans="1:7" ht="31.5" x14ac:dyDescent="0.25">
      <c r="A88" s="18">
        <v>62</v>
      </c>
      <c r="B88" s="30" t="s">
        <v>102</v>
      </c>
      <c r="C88" s="31">
        <v>291.60000000000002</v>
      </c>
      <c r="D88" s="265" t="s">
        <v>368</v>
      </c>
      <c r="E88" s="264" t="s">
        <v>103</v>
      </c>
      <c r="F88" s="19"/>
      <c r="G88" s="234"/>
    </row>
    <row r="89" spans="1:7" ht="15.6" x14ac:dyDescent="0.3">
      <c r="A89" s="33"/>
      <c r="B89" s="150"/>
      <c r="C89" s="151">
        <f>SUM(C86:C88)</f>
        <v>2233.84</v>
      </c>
      <c r="D89" s="152"/>
      <c r="E89" s="153"/>
      <c r="F89" s="24"/>
      <c r="G89" s="1"/>
    </row>
    <row r="90" spans="1:7" ht="16.5" thickBot="1" x14ac:dyDescent="0.3">
      <c r="A90" s="421" t="s">
        <v>60</v>
      </c>
      <c r="B90" s="422"/>
      <c r="C90" s="422"/>
      <c r="D90" s="422"/>
      <c r="E90" s="430"/>
      <c r="F90" s="17">
        <f>SUM(F86:F88)</f>
        <v>0</v>
      </c>
      <c r="G90" s="1"/>
    </row>
    <row r="91" spans="1:7" ht="16.5" thickBot="1" x14ac:dyDescent="0.3">
      <c r="A91" s="423" t="s">
        <v>104</v>
      </c>
      <c r="B91" s="424"/>
      <c r="C91" s="424"/>
      <c r="D91" s="431"/>
      <c r="E91" s="424"/>
      <c r="F91" s="425"/>
      <c r="G91" s="9"/>
    </row>
    <row r="92" spans="1:7" ht="47.25" x14ac:dyDescent="0.25">
      <c r="A92" s="18">
        <v>63</v>
      </c>
      <c r="B92" s="154" t="s">
        <v>105</v>
      </c>
      <c r="C92" s="155">
        <v>2118.5</v>
      </c>
      <c r="D92" s="265" t="s">
        <v>368</v>
      </c>
      <c r="E92" s="258" t="s">
        <v>64</v>
      </c>
      <c r="F92" s="8"/>
      <c r="G92" s="234"/>
    </row>
    <row r="93" spans="1:7" ht="15.6" x14ac:dyDescent="0.3">
      <c r="A93" s="33"/>
      <c r="B93" s="12"/>
      <c r="C93" s="13">
        <f>SUM(C92)</f>
        <v>2118.5</v>
      </c>
      <c r="D93" s="34"/>
      <c r="E93" s="15"/>
      <c r="F93" s="16"/>
      <c r="G93" s="9"/>
    </row>
    <row r="94" spans="1:7" ht="16.5" thickBot="1" x14ac:dyDescent="0.3">
      <c r="A94" s="421" t="s">
        <v>60</v>
      </c>
      <c r="B94" s="422"/>
      <c r="C94" s="422"/>
      <c r="D94" s="422"/>
      <c r="E94" s="430"/>
      <c r="F94" s="17">
        <f>SUM(F92)</f>
        <v>0</v>
      </c>
      <c r="G94" s="9"/>
    </row>
    <row r="95" spans="1:7" ht="16.5" thickBot="1" x14ac:dyDescent="0.3">
      <c r="A95" s="423" t="s">
        <v>106</v>
      </c>
      <c r="B95" s="424"/>
      <c r="C95" s="424"/>
      <c r="D95" s="431"/>
      <c r="E95" s="424"/>
      <c r="F95" s="425"/>
      <c r="G95" s="1"/>
    </row>
    <row r="96" spans="1:7" ht="26.25" x14ac:dyDescent="0.25">
      <c r="A96" s="444">
        <v>64</v>
      </c>
      <c r="B96" s="445" t="s">
        <v>107</v>
      </c>
      <c r="C96" s="156">
        <v>518.05999999999995</v>
      </c>
      <c r="D96" s="265" t="s">
        <v>368</v>
      </c>
      <c r="E96" s="446" t="s">
        <v>108</v>
      </c>
      <c r="F96" s="448"/>
      <c r="G96" s="234"/>
    </row>
    <row r="97" spans="1:7" ht="15.75" x14ac:dyDescent="0.25">
      <c r="A97" s="433"/>
      <c r="B97" s="435"/>
      <c r="C97" s="157">
        <v>134.59</v>
      </c>
      <c r="D97" s="252" t="s">
        <v>323</v>
      </c>
      <c r="E97" s="447"/>
      <c r="F97" s="449"/>
      <c r="G97" s="233"/>
    </row>
    <row r="98" spans="1:7" ht="31.5" x14ac:dyDescent="0.25">
      <c r="A98" s="35">
        <v>65</v>
      </c>
      <c r="B98" s="118" t="s">
        <v>109</v>
      </c>
      <c r="C98" s="36">
        <v>73.099999999999994</v>
      </c>
      <c r="D98" s="257" t="s">
        <v>323</v>
      </c>
      <c r="E98" s="266" t="s">
        <v>103</v>
      </c>
      <c r="F98" s="158"/>
      <c r="G98" s="235"/>
    </row>
    <row r="99" spans="1:7" ht="26.25" x14ac:dyDescent="0.25">
      <c r="A99" s="451">
        <v>66</v>
      </c>
      <c r="B99" s="440" t="s">
        <v>110</v>
      </c>
      <c r="C99" s="37">
        <v>121.71</v>
      </c>
      <c r="D99" s="265" t="s">
        <v>368</v>
      </c>
      <c r="E99" s="446" t="s">
        <v>108</v>
      </c>
      <c r="F99" s="442"/>
      <c r="G99" s="234"/>
    </row>
    <row r="100" spans="1:7" ht="15.75" x14ac:dyDescent="0.25">
      <c r="A100" s="433"/>
      <c r="B100" s="440"/>
      <c r="C100" s="159">
        <v>20.91</v>
      </c>
      <c r="D100" s="257" t="s">
        <v>323</v>
      </c>
      <c r="E100" s="420"/>
      <c r="F100" s="443"/>
      <c r="G100" s="235"/>
    </row>
    <row r="101" spans="1:7" ht="26.25" x14ac:dyDescent="0.25">
      <c r="A101" s="18">
        <v>67</v>
      </c>
      <c r="B101" s="450" t="s">
        <v>111</v>
      </c>
      <c r="C101" s="36">
        <v>680.51</v>
      </c>
      <c r="D101" s="268" t="s">
        <v>367</v>
      </c>
      <c r="E101" s="420" t="s">
        <v>108</v>
      </c>
      <c r="F101" s="8"/>
      <c r="G101" s="93"/>
    </row>
    <row r="102" spans="1:7" ht="15.75" x14ac:dyDescent="0.25">
      <c r="A102" s="29">
        <v>68</v>
      </c>
      <c r="B102" s="450"/>
      <c r="C102" s="156">
        <v>121.63</v>
      </c>
      <c r="D102" s="257" t="s">
        <v>323</v>
      </c>
      <c r="E102" s="420"/>
      <c r="F102" s="8"/>
      <c r="G102" s="235"/>
    </row>
    <row r="103" spans="1:7" ht="26.25" x14ac:dyDescent="0.25">
      <c r="A103" s="5">
        <v>69</v>
      </c>
      <c r="B103" s="450" t="s">
        <v>112</v>
      </c>
      <c r="C103" s="160">
        <v>429.1</v>
      </c>
      <c r="D103" s="268" t="s">
        <v>367</v>
      </c>
      <c r="E103" s="420" t="s">
        <v>108</v>
      </c>
      <c r="F103" s="442"/>
      <c r="G103" s="93"/>
    </row>
    <row r="104" spans="1:7" ht="29.25" customHeight="1" x14ac:dyDescent="0.25">
      <c r="A104" s="18">
        <v>70</v>
      </c>
      <c r="B104" s="440"/>
      <c r="C104" s="160">
        <v>91.73</v>
      </c>
      <c r="D104" s="257" t="s">
        <v>323</v>
      </c>
      <c r="E104" s="420"/>
      <c r="F104" s="443"/>
      <c r="G104" s="235"/>
    </row>
    <row r="105" spans="1:7" ht="26.25" x14ac:dyDescent="0.25">
      <c r="A105" s="18">
        <v>71</v>
      </c>
      <c r="B105" s="440" t="s">
        <v>113</v>
      </c>
      <c r="C105" s="161">
        <v>1082.22</v>
      </c>
      <c r="D105" s="265" t="s">
        <v>368</v>
      </c>
      <c r="E105" s="420" t="s">
        <v>108</v>
      </c>
      <c r="F105" s="8"/>
      <c r="G105" s="234"/>
    </row>
    <row r="106" spans="1:7" ht="15.75" x14ac:dyDescent="0.25">
      <c r="A106" s="18">
        <v>72</v>
      </c>
      <c r="B106" s="440"/>
      <c r="C106" s="160">
        <v>749.25</v>
      </c>
      <c r="D106" s="257" t="s">
        <v>323</v>
      </c>
      <c r="E106" s="420"/>
      <c r="F106" s="8"/>
      <c r="G106" s="235"/>
    </row>
    <row r="107" spans="1:7" ht="77.25" x14ac:dyDescent="0.25">
      <c r="A107" s="18">
        <v>73</v>
      </c>
      <c r="B107" s="440" t="s">
        <v>114</v>
      </c>
      <c r="C107" s="161">
        <v>1118.18</v>
      </c>
      <c r="D107" s="268" t="s">
        <v>372</v>
      </c>
      <c r="E107" s="420" t="s">
        <v>108</v>
      </c>
      <c r="F107" s="8"/>
      <c r="G107" s="93"/>
    </row>
    <row r="108" spans="1:7" ht="31.5" customHeight="1" x14ac:dyDescent="0.25">
      <c r="A108" s="18">
        <v>74</v>
      </c>
      <c r="B108" s="440"/>
      <c r="C108" s="160">
        <v>354.99</v>
      </c>
      <c r="D108" s="257" t="s">
        <v>323</v>
      </c>
      <c r="E108" s="420"/>
      <c r="F108" s="8"/>
      <c r="G108" s="235"/>
    </row>
    <row r="109" spans="1:7" ht="26.25" x14ac:dyDescent="0.25">
      <c r="A109" s="18">
        <v>75</v>
      </c>
      <c r="B109" s="440" t="s">
        <v>115</v>
      </c>
      <c r="C109" s="161">
        <v>1140.79</v>
      </c>
      <c r="D109" s="265" t="s">
        <v>368</v>
      </c>
      <c r="E109" s="420" t="s">
        <v>108</v>
      </c>
      <c r="F109" s="8"/>
      <c r="G109" s="234"/>
    </row>
    <row r="110" spans="1:7" ht="34.5" customHeight="1" x14ac:dyDescent="0.25">
      <c r="A110" s="18">
        <v>76</v>
      </c>
      <c r="B110" s="440"/>
      <c r="C110" s="160">
        <v>335</v>
      </c>
      <c r="D110" s="257" t="s">
        <v>323</v>
      </c>
      <c r="E110" s="420"/>
      <c r="F110" s="8"/>
      <c r="G110" s="235"/>
    </row>
    <row r="111" spans="1:7" ht="26.25" x14ac:dyDescent="0.25">
      <c r="A111" s="18">
        <v>77</v>
      </c>
      <c r="B111" s="440" t="s">
        <v>116</v>
      </c>
      <c r="C111" s="161">
        <v>1167.6500000000001</v>
      </c>
      <c r="D111" s="265" t="s">
        <v>368</v>
      </c>
      <c r="E111" s="420" t="s">
        <v>108</v>
      </c>
      <c r="F111" s="8"/>
      <c r="G111" s="234"/>
    </row>
    <row r="112" spans="1:7" ht="30" customHeight="1" x14ac:dyDescent="0.25">
      <c r="A112" s="18">
        <v>78</v>
      </c>
      <c r="B112" s="440"/>
      <c r="C112" s="160">
        <v>307.87</v>
      </c>
      <c r="D112" s="257" t="s">
        <v>323</v>
      </c>
      <c r="E112" s="420"/>
      <c r="F112" s="8"/>
      <c r="G112" s="235"/>
    </row>
    <row r="113" spans="1:7" ht="60" customHeight="1" x14ac:dyDescent="0.25">
      <c r="A113" s="18">
        <v>79</v>
      </c>
      <c r="B113" s="440" t="s">
        <v>117</v>
      </c>
      <c r="C113" s="162">
        <v>1291.6199999999999</v>
      </c>
      <c r="D113" s="268" t="s">
        <v>371</v>
      </c>
      <c r="E113" s="420" t="s">
        <v>108</v>
      </c>
      <c r="F113" s="8"/>
      <c r="G113" s="93"/>
    </row>
    <row r="114" spans="1:7" ht="30" customHeight="1" x14ac:dyDescent="0.25">
      <c r="A114" s="18">
        <v>80</v>
      </c>
      <c r="B114" s="440"/>
      <c r="C114" s="162">
        <v>182.11</v>
      </c>
      <c r="D114" s="257" t="s">
        <v>323</v>
      </c>
      <c r="E114" s="420"/>
      <c r="F114" s="8"/>
      <c r="G114" s="235"/>
    </row>
    <row r="115" spans="1:7" ht="26.25" x14ac:dyDescent="0.25">
      <c r="A115" s="18">
        <v>81</v>
      </c>
      <c r="B115" s="440" t="s">
        <v>393</v>
      </c>
      <c r="C115" s="161">
        <v>573.52</v>
      </c>
      <c r="D115" s="268" t="s">
        <v>367</v>
      </c>
      <c r="E115" s="420" t="s">
        <v>108</v>
      </c>
      <c r="F115" s="8"/>
      <c r="G115" s="93"/>
    </row>
    <row r="116" spans="1:7" ht="36" customHeight="1" x14ac:dyDescent="0.25">
      <c r="A116" s="18">
        <v>82</v>
      </c>
      <c r="B116" s="440"/>
      <c r="C116" s="160">
        <v>192.57</v>
      </c>
      <c r="D116" s="257" t="s">
        <v>323</v>
      </c>
      <c r="E116" s="420"/>
      <c r="F116" s="8"/>
      <c r="G116" s="235"/>
    </row>
    <row r="117" spans="1:7" ht="42" customHeight="1" x14ac:dyDescent="0.25">
      <c r="A117" s="18">
        <v>83</v>
      </c>
      <c r="B117" s="440" t="s">
        <v>118</v>
      </c>
      <c r="C117" s="156">
        <v>566.37</v>
      </c>
      <c r="D117" s="265" t="s">
        <v>368</v>
      </c>
      <c r="E117" s="420" t="s">
        <v>108</v>
      </c>
      <c r="F117" s="8"/>
      <c r="G117" s="234"/>
    </row>
    <row r="118" spans="1:7" ht="36" customHeight="1" x14ac:dyDescent="0.25">
      <c r="A118" s="18">
        <v>84</v>
      </c>
      <c r="B118" s="440"/>
      <c r="C118" s="162">
        <v>69.61</v>
      </c>
      <c r="D118" s="257" t="s">
        <v>323</v>
      </c>
      <c r="E118" s="420"/>
      <c r="F118" s="8"/>
      <c r="G118" s="235"/>
    </row>
    <row r="119" spans="1:7" ht="77.25" x14ac:dyDescent="0.25">
      <c r="A119" s="18">
        <v>85</v>
      </c>
      <c r="B119" s="440" t="s">
        <v>119</v>
      </c>
      <c r="C119" s="161">
        <v>1015.85</v>
      </c>
      <c r="D119" s="268" t="s">
        <v>370</v>
      </c>
      <c r="E119" s="420" t="s">
        <v>108</v>
      </c>
      <c r="F119" s="8"/>
      <c r="G119" s="93"/>
    </row>
    <row r="120" spans="1:7" ht="30.75" customHeight="1" x14ac:dyDescent="0.25">
      <c r="A120" s="18">
        <v>86</v>
      </c>
      <c r="B120" s="440"/>
      <c r="C120" s="160">
        <v>416.06</v>
      </c>
      <c r="D120" s="257" t="s">
        <v>323</v>
      </c>
      <c r="E120" s="420"/>
      <c r="F120" s="8"/>
      <c r="G120" s="235"/>
    </row>
    <row r="121" spans="1:7" ht="40.5" customHeight="1" x14ac:dyDescent="0.25">
      <c r="A121" s="18">
        <v>87</v>
      </c>
      <c r="B121" s="440" t="s">
        <v>120</v>
      </c>
      <c r="C121" s="161">
        <v>1206.8800000000001</v>
      </c>
      <c r="D121" s="265" t="s">
        <v>368</v>
      </c>
      <c r="E121" s="420" t="s">
        <v>108</v>
      </c>
      <c r="F121" s="8"/>
      <c r="G121" s="234"/>
    </row>
    <row r="122" spans="1:7" ht="27" customHeight="1" x14ac:dyDescent="0.25">
      <c r="A122" s="18">
        <v>88</v>
      </c>
      <c r="B122" s="440"/>
      <c r="C122" s="160">
        <v>222.29</v>
      </c>
      <c r="D122" s="257" t="s">
        <v>323</v>
      </c>
      <c r="E122" s="420"/>
      <c r="F122" s="8"/>
      <c r="G122" s="235"/>
    </row>
    <row r="123" spans="1:7" ht="46.5" customHeight="1" x14ac:dyDescent="0.25">
      <c r="A123" s="18">
        <v>89</v>
      </c>
      <c r="B123" s="289" t="s">
        <v>121</v>
      </c>
      <c r="C123" s="160">
        <v>341.75</v>
      </c>
      <c r="D123" s="252" t="s">
        <v>323</v>
      </c>
      <c r="E123" s="250" t="s">
        <v>38</v>
      </c>
      <c r="F123" s="8"/>
      <c r="G123" s="233"/>
    </row>
    <row r="124" spans="1:7" ht="45.75" customHeight="1" x14ac:dyDescent="0.3">
      <c r="A124" s="18">
        <v>90</v>
      </c>
      <c r="B124" s="289" t="s">
        <v>122</v>
      </c>
      <c r="C124" s="160">
        <v>46.21</v>
      </c>
      <c r="D124" s="257" t="s">
        <v>323</v>
      </c>
      <c r="E124" s="250" t="s">
        <v>123</v>
      </c>
      <c r="F124" s="8"/>
      <c r="G124" s="235"/>
    </row>
    <row r="125" spans="1:7" ht="31.5" x14ac:dyDescent="0.25">
      <c r="A125" s="18">
        <v>91</v>
      </c>
      <c r="B125" s="289" t="s">
        <v>124</v>
      </c>
      <c r="C125" s="160">
        <v>42.23</v>
      </c>
      <c r="D125" s="257" t="s">
        <v>323</v>
      </c>
      <c r="E125" s="250" t="s">
        <v>30</v>
      </c>
      <c r="F125" s="8"/>
      <c r="G125" s="235"/>
    </row>
    <row r="126" spans="1:7" ht="28.5" customHeight="1" x14ac:dyDescent="0.25">
      <c r="A126" s="18">
        <v>92</v>
      </c>
      <c r="B126" s="289" t="s">
        <v>125</v>
      </c>
      <c r="C126" s="160">
        <v>200.63</v>
      </c>
      <c r="D126" s="257" t="s">
        <v>331</v>
      </c>
      <c r="E126" s="250" t="s">
        <v>392</v>
      </c>
      <c r="F126" s="8"/>
      <c r="G126" s="235"/>
    </row>
    <row r="127" spans="1:7" ht="15.6" x14ac:dyDescent="0.3">
      <c r="A127" s="18">
        <v>93</v>
      </c>
      <c r="B127" s="289" t="s">
        <v>126</v>
      </c>
      <c r="C127" s="160">
        <v>117.08</v>
      </c>
      <c r="D127" s="252" t="s">
        <v>346</v>
      </c>
      <c r="E127" s="254" t="s">
        <v>10</v>
      </c>
      <c r="F127" s="8"/>
      <c r="G127" s="233"/>
    </row>
    <row r="128" spans="1:7" ht="31.5" x14ac:dyDescent="0.25">
      <c r="A128" s="18">
        <v>94</v>
      </c>
      <c r="B128" s="289" t="s">
        <v>127</v>
      </c>
      <c r="C128" s="160">
        <v>82.95</v>
      </c>
      <c r="D128" s="257" t="s">
        <v>345</v>
      </c>
      <c r="E128" s="250" t="s">
        <v>128</v>
      </c>
      <c r="F128" s="8"/>
      <c r="G128" s="235"/>
    </row>
    <row r="129" spans="1:7" ht="15.75" x14ac:dyDescent="0.25">
      <c r="A129" s="18">
        <v>95</v>
      </c>
      <c r="B129" s="289" t="s">
        <v>129</v>
      </c>
      <c r="C129" s="160">
        <v>41.92</v>
      </c>
      <c r="D129" s="257" t="s">
        <v>323</v>
      </c>
      <c r="E129" s="250" t="s">
        <v>50</v>
      </c>
      <c r="F129" s="8"/>
      <c r="G129" s="235"/>
    </row>
    <row r="130" spans="1:7" ht="15.6" x14ac:dyDescent="0.3">
      <c r="A130" s="18">
        <v>96</v>
      </c>
      <c r="B130" s="289" t="s">
        <v>130</v>
      </c>
      <c r="C130" s="160">
        <v>11.02</v>
      </c>
      <c r="D130" s="252" t="s">
        <v>330</v>
      </c>
      <c r="E130" s="250" t="s">
        <v>131</v>
      </c>
      <c r="F130" s="8"/>
      <c r="G130" s="233"/>
    </row>
    <row r="131" spans="1:7" ht="15.75" x14ac:dyDescent="0.25">
      <c r="A131" s="18">
        <v>97</v>
      </c>
      <c r="B131" s="289" t="s">
        <v>132</v>
      </c>
      <c r="C131" s="160">
        <v>37</v>
      </c>
      <c r="D131" s="252" t="s">
        <v>344</v>
      </c>
      <c r="E131" s="250" t="s">
        <v>64</v>
      </c>
      <c r="F131" s="8"/>
      <c r="G131" s="233"/>
    </row>
    <row r="132" spans="1:7" ht="15.75" x14ac:dyDescent="0.25">
      <c r="A132" s="18">
        <v>98</v>
      </c>
      <c r="B132" s="289" t="s">
        <v>133</v>
      </c>
      <c r="C132" s="160">
        <v>301.87</v>
      </c>
      <c r="D132" s="252" t="s">
        <v>343</v>
      </c>
      <c r="E132" s="250" t="s">
        <v>134</v>
      </c>
      <c r="F132" s="8"/>
      <c r="G132" s="233"/>
    </row>
    <row r="133" spans="1:7" ht="78.75" x14ac:dyDescent="0.25">
      <c r="A133" s="18">
        <v>99</v>
      </c>
      <c r="B133" s="289" t="s">
        <v>135</v>
      </c>
      <c r="C133" s="160">
        <v>240</v>
      </c>
      <c r="D133" s="265" t="s">
        <v>336</v>
      </c>
      <c r="E133" s="250" t="s">
        <v>136</v>
      </c>
      <c r="F133" s="8"/>
      <c r="G133" s="234"/>
    </row>
    <row r="134" spans="1:7" ht="31.5" x14ac:dyDescent="0.25">
      <c r="A134" s="18">
        <v>100</v>
      </c>
      <c r="B134" s="289" t="s">
        <v>137</v>
      </c>
      <c r="C134" s="160">
        <v>243.01</v>
      </c>
      <c r="D134" s="257" t="s">
        <v>327</v>
      </c>
      <c r="E134" s="254" t="s">
        <v>10</v>
      </c>
      <c r="F134" s="8"/>
      <c r="G134" s="235"/>
    </row>
    <row r="135" spans="1:7" ht="15.75" x14ac:dyDescent="0.25">
      <c r="A135" s="18">
        <v>101</v>
      </c>
      <c r="B135" s="440" t="s">
        <v>138</v>
      </c>
      <c r="C135" s="160">
        <v>250.3</v>
      </c>
      <c r="D135" s="252" t="s">
        <v>327</v>
      </c>
      <c r="E135" s="420" t="s">
        <v>10</v>
      </c>
      <c r="F135" s="8"/>
      <c r="G135" s="233"/>
    </row>
    <row r="136" spans="1:7" ht="15.75" x14ac:dyDescent="0.25">
      <c r="A136" s="18">
        <v>102</v>
      </c>
      <c r="B136" s="440"/>
      <c r="C136" s="160">
        <v>250</v>
      </c>
      <c r="D136" s="252" t="s">
        <v>327</v>
      </c>
      <c r="E136" s="420"/>
      <c r="F136" s="8"/>
      <c r="G136" s="233"/>
    </row>
    <row r="137" spans="1:7" ht="31.5" x14ac:dyDescent="0.25">
      <c r="A137" s="18">
        <v>103</v>
      </c>
      <c r="B137" s="289" t="s">
        <v>139</v>
      </c>
      <c r="C137" s="160">
        <v>485</v>
      </c>
      <c r="D137" s="257" t="s">
        <v>342</v>
      </c>
      <c r="E137" s="254" t="s">
        <v>10</v>
      </c>
      <c r="F137" s="8"/>
      <c r="G137" s="235"/>
    </row>
    <row r="138" spans="1:7" ht="31.5" x14ac:dyDescent="0.25">
      <c r="A138" s="18">
        <v>104</v>
      </c>
      <c r="B138" s="163" t="s">
        <v>140</v>
      </c>
      <c r="C138" s="164">
        <v>116.42</v>
      </c>
      <c r="D138" s="257" t="s">
        <v>341</v>
      </c>
      <c r="E138" s="267" t="s">
        <v>10</v>
      </c>
      <c r="F138" s="8"/>
      <c r="G138" s="235"/>
    </row>
    <row r="139" spans="1:7" ht="15.6" x14ac:dyDescent="0.3">
      <c r="A139" s="146"/>
      <c r="B139" s="12"/>
      <c r="C139" s="38">
        <f>SUM(C96:C138)</f>
        <v>16991.559999999998</v>
      </c>
      <c r="D139" s="165"/>
      <c r="E139" s="166"/>
      <c r="F139" s="16"/>
      <c r="G139" s="1"/>
    </row>
    <row r="140" spans="1:7" ht="16.5" thickBot="1" x14ac:dyDescent="0.3">
      <c r="A140" s="421" t="s">
        <v>60</v>
      </c>
      <c r="B140" s="422"/>
      <c r="C140" s="422"/>
      <c r="D140" s="422"/>
      <c r="E140" s="430"/>
      <c r="F140" s="17">
        <f>SUM(F96:F138)</f>
        <v>0</v>
      </c>
      <c r="G140" s="1"/>
    </row>
    <row r="141" spans="1:7" ht="16.149999999999999" thickBot="1" x14ac:dyDescent="0.35">
      <c r="A141" s="411" t="s">
        <v>141</v>
      </c>
      <c r="B141" s="431"/>
      <c r="C141" s="431"/>
      <c r="D141" s="431"/>
      <c r="E141" s="431"/>
      <c r="F141" s="429"/>
      <c r="G141" s="1"/>
    </row>
    <row r="142" spans="1:7" ht="31.5" x14ac:dyDescent="0.25">
      <c r="A142" s="18">
        <v>105</v>
      </c>
      <c r="B142" s="127" t="s">
        <v>142</v>
      </c>
      <c r="C142" s="128">
        <v>196.6</v>
      </c>
      <c r="D142" s="269" t="s">
        <v>349</v>
      </c>
      <c r="E142" s="260" t="s">
        <v>143</v>
      </c>
      <c r="F142" s="133"/>
      <c r="G142" s="236"/>
    </row>
    <row r="143" spans="1:7" ht="26.25" x14ac:dyDescent="0.25">
      <c r="A143" s="18">
        <v>106</v>
      </c>
      <c r="B143" s="440" t="s">
        <v>144</v>
      </c>
      <c r="C143" s="167">
        <v>433.5</v>
      </c>
      <c r="D143" s="265" t="s">
        <v>368</v>
      </c>
      <c r="E143" s="420" t="s">
        <v>145</v>
      </c>
      <c r="F143" s="437"/>
      <c r="G143" s="234"/>
    </row>
    <row r="144" spans="1:7" ht="27" customHeight="1" x14ac:dyDescent="0.25">
      <c r="A144" s="18">
        <v>107</v>
      </c>
      <c r="B144" s="440"/>
      <c r="C144" s="167">
        <v>341.73</v>
      </c>
      <c r="D144" s="252" t="s">
        <v>323</v>
      </c>
      <c r="E144" s="420"/>
      <c r="F144" s="438"/>
      <c r="G144" s="233"/>
    </row>
    <row r="145" spans="1:7" ht="15.75" x14ac:dyDescent="0.25">
      <c r="A145" s="18">
        <v>108</v>
      </c>
      <c r="B145" s="289" t="s">
        <v>146</v>
      </c>
      <c r="C145" s="167">
        <v>33.270000000000003</v>
      </c>
      <c r="D145" s="257" t="s">
        <v>323</v>
      </c>
      <c r="E145" s="266" t="s">
        <v>147</v>
      </c>
      <c r="F145" s="168"/>
      <c r="G145" s="235"/>
    </row>
    <row r="146" spans="1:7" ht="36.75" customHeight="1" x14ac:dyDescent="0.25">
      <c r="A146" s="18">
        <v>109</v>
      </c>
      <c r="B146" s="289" t="s">
        <v>148</v>
      </c>
      <c r="C146" s="167">
        <v>584.70000000000005</v>
      </c>
      <c r="D146" s="269" t="s">
        <v>332</v>
      </c>
      <c r="E146" s="266" t="s">
        <v>149</v>
      </c>
      <c r="F146" s="168"/>
      <c r="G146" s="236"/>
    </row>
    <row r="147" spans="1:7" ht="31.15" customHeight="1" x14ac:dyDescent="0.3">
      <c r="A147" s="18">
        <v>110</v>
      </c>
      <c r="B147" s="289" t="s">
        <v>150</v>
      </c>
      <c r="C147" s="167">
        <v>378.5</v>
      </c>
      <c r="D147" s="257" t="s">
        <v>323</v>
      </c>
      <c r="E147" s="264" t="s">
        <v>10</v>
      </c>
      <c r="F147" s="168"/>
      <c r="G147" s="235"/>
    </row>
    <row r="148" spans="1:7" ht="24" customHeight="1" x14ac:dyDescent="0.3">
      <c r="A148" s="18">
        <v>111</v>
      </c>
      <c r="B148" s="289" t="s">
        <v>151</v>
      </c>
      <c r="C148" s="167">
        <v>458.24</v>
      </c>
      <c r="D148" s="269" t="s">
        <v>332</v>
      </c>
      <c r="E148" s="266" t="s">
        <v>152</v>
      </c>
      <c r="F148" s="168"/>
      <c r="G148" s="236"/>
    </row>
    <row r="149" spans="1:7" ht="43.5" customHeight="1" x14ac:dyDescent="0.3">
      <c r="A149" s="18">
        <v>112</v>
      </c>
      <c r="B149" s="289" t="s">
        <v>153</v>
      </c>
      <c r="C149" s="167">
        <v>109.25</v>
      </c>
      <c r="D149" s="269" t="s">
        <v>332</v>
      </c>
      <c r="E149" s="266" t="s">
        <v>154</v>
      </c>
      <c r="F149" s="168"/>
      <c r="G149" s="236"/>
    </row>
    <row r="150" spans="1:7" ht="31.5" x14ac:dyDescent="0.25">
      <c r="A150" s="18">
        <v>113</v>
      </c>
      <c r="B150" s="289" t="s">
        <v>155</v>
      </c>
      <c r="C150" s="167">
        <v>1034.73</v>
      </c>
      <c r="D150" s="269" t="s">
        <v>349</v>
      </c>
      <c r="E150" s="266" t="s">
        <v>156</v>
      </c>
      <c r="F150" s="168"/>
      <c r="G150" s="236"/>
    </row>
    <row r="151" spans="1:7" ht="31.5" x14ac:dyDescent="0.25">
      <c r="A151" s="18">
        <v>114</v>
      </c>
      <c r="B151" s="289" t="s">
        <v>157</v>
      </c>
      <c r="C151" s="167">
        <v>856</v>
      </c>
      <c r="D151" s="268" t="s">
        <v>367</v>
      </c>
      <c r="E151" s="266" t="s">
        <v>158</v>
      </c>
      <c r="F151" s="168"/>
      <c r="G151" s="93"/>
    </row>
    <row r="152" spans="1:7" ht="15.75" x14ac:dyDescent="0.25">
      <c r="A152" s="18">
        <v>115</v>
      </c>
      <c r="B152" s="289" t="s">
        <v>79</v>
      </c>
      <c r="C152" s="167">
        <v>1847.6</v>
      </c>
      <c r="D152" s="257" t="s">
        <v>377</v>
      </c>
      <c r="E152" s="266" t="s">
        <v>80</v>
      </c>
      <c r="F152" s="168"/>
      <c r="G152" s="235"/>
    </row>
    <row r="153" spans="1:7" ht="22.5" customHeight="1" x14ac:dyDescent="0.25">
      <c r="A153" s="41">
        <v>116</v>
      </c>
      <c r="B153" s="289" t="s">
        <v>159</v>
      </c>
      <c r="C153" s="167">
        <v>300</v>
      </c>
      <c r="D153" s="269" t="s">
        <v>350</v>
      </c>
      <c r="E153" s="266" t="s">
        <v>80</v>
      </c>
      <c r="F153" s="168"/>
      <c r="G153" s="236"/>
    </row>
    <row r="154" spans="1:7" ht="31.5" customHeight="1" x14ac:dyDescent="0.25">
      <c r="A154" s="41">
        <v>117</v>
      </c>
      <c r="B154" s="289" t="s">
        <v>160</v>
      </c>
      <c r="C154" s="167">
        <v>80.3</v>
      </c>
      <c r="D154" s="269" t="s">
        <v>351</v>
      </c>
      <c r="E154" s="266" t="s">
        <v>161</v>
      </c>
      <c r="F154" s="168"/>
      <c r="G154" s="236"/>
    </row>
    <row r="155" spans="1:7" ht="21.75" customHeight="1" x14ac:dyDescent="0.3">
      <c r="A155" s="18">
        <v>118</v>
      </c>
      <c r="B155" s="289" t="s">
        <v>162</v>
      </c>
      <c r="C155" s="167">
        <v>617.41999999999996</v>
      </c>
      <c r="D155" s="252" t="s">
        <v>343</v>
      </c>
      <c r="E155" s="266" t="s">
        <v>163</v>
      </c>
      <c r="F155" s="168"/>
      <c r="G155" s="233"/>
    </row>
    <row r="156" spans="1:7" ht="22.5" customHeight="1" x14ac:dyDescent="0.3">
      <c r="A156" s="41">
        <v>119</v>
      </c>
      <c r="B156" s="289" t="s">
        <v>164</v>
      </c>
      <c r="C156" s="167">
        <v>83.62</v>
      </c>
      <c r="D156" s="252" t="s">
        <v>307</v>
      </c>
      <c r="E156" s="266" t="s">
        <v>166</v>
      </c>
      <c r="F156" s="168"/>
      <c r="G156" s="233"/>
    </row>
    <row r="157" spans="1:7" ht="25.5" customHeight="1" x14ac:dyDescent="0.3">
      <c r="A157" s="41">
        <v>120</v>
      </c>
      <c r="B157" s="163" t="s">
        <v>167</v>
      </c>
      <c r="C157" s="169">
        <v>933.7</v>
      </c>
      <c r="D157" s="252" t="s">
        <v>352</v>
      </c>
      <c r="E157" s="251" t="s">
        <v>10</v>
      </c>
      <c r="F157" s="168"/>
      <c r="G157" s="233"/>
    </row>
    <row r="158" spans="1:7" ht="15.6" x14ac:dyDescent="0.3">
      <c r="A158" s="170"/>
      <c r="B158" s="12"/>
      <c r="C158" s="13">
        <f>SUM(C142:C157)</f>
        <v>8289.1600000000017</v>
      </c>
      <c r="D158" s="28"/>
      <c r="E158" s="15"/>
      <c r="F158" s="42"/>
      <c r="G158" s="1"/>
    </row>
    <row r="159" spans="1:7" ht="16.5" thickBot="1" x14ac:dyDescent="0.3">
      <c r="A159" s="421" t="s">
        <v>60</v>
      </c>
      <c r="B159" s="422"/>
      <c r="C159" s="422"/>
      <c r="D159" s="422"/>
      <c r="E159" s="430"/>
      <c r="F159" s="296">
        <f>SUM(F142:F157)</f>
        <v>0</v>
      </c>
      <c r="G159" s="1"/>
    </row>
    <row r="160" spans="1:7" ht="16.5" thickBot="1" x14ac:dyDescent="0.3">
      <c r="A160" s="423" t="s">
        <v>168</v>
      </c>
      <c r="B160" s="424"/>
      <c r="C160" s="424"/>
      <c r="D160" s="431"/>
      <c r="E160" s="424"/>
      <c r="F160" s="441"/>
      <c r="G160" s="1"/>
    </row>
    <row r="161" spans="1:7" ht="15.6" x14ac:dyDescent="0.3">
      <c r="A161" s="18">
        <v>121</v>
      </c>
      <c r="B161" s="289" t="s">
        <v>169</v>
      </c>
      <c r="C161" s="167">
        <v>36.380000000000003</v>
      </c>
      <c r="D161" s="257" t="s">
        <v>353</v>
      </c>
      <c r="E161" s="250" t="s">
        <v>10</v>
      </c>
      <c r="F161" s="8"/>
      <c r="G161" s="235"/>
    </row>
    <row r="162" spans="1:7" ht="31.5" x14ac:dyDescent="0.25">
      <c r="A162" s="18">
        <v>122</v>
      </c>
      <c r="B162" s="171" t="s">
        <v>170</v>
      </c>
      <c r="C162" s="172">
        <v>20.48</v>
      </c>
      <c r="D162" s="252" t="s">
        <v>353</v>
      </c>
      <c r="E162" s="270" t="s">
        <v>171</v>
      </c>
      <c r="F162" s="8"/>
      <c r="G162" s="233"/>
    </row>
    <row r="163" spans="1:7" ht="15.75" x14ac:dyDescent="0.25">
      <c r="A163" s="26">
        <v>123</v>
      </c>
      <c r="B163" s="173" t="s">
        <v>172</v>
      </c>
      <c r="C163" s="174">
        <v>59.69</v>
      </c>
      <c r="D163" s="252" t="s">
        <v>307</v>
      </c>
      <c r="E163" s="271" t="s">
        <v>171</v>
      </c>
      <c r="F163" s="8"/>
      <c r="G163" s="233"/>
    </row>
    <row r="164" spans="1:7" ht="15.6" x14ac:dyDescent="0.3">
      <c r="A164" s="175"/>
      <c r="B164" s="20"/>
      <c r="C164" s="21">
        <f>SUM(C161:C163)</f>
        <v>116.55</v>
      </c>
      <c r="D164" s="14"/>
      <c r="E164" s="23"/>
      <c r="F164" s="16"/>
      <c r="G164" s="1"/>
    </row>
    <row r="165" spans="1:7" ht="16.5" thickBot="1" x14ac:dyDescent="0.3">
      <c r="A165" s="421" t="s">
        <v>60</v>
      </c>
      <c r="B165" s="422"/>
      <c r="C165" s="422"/>
      <c r="D165" s="422"/>
      <c r="E165" s="430"/>
      <c r="F165" s="17">
        <f>SUM(F161:F163)</f>
        <v>0</v>
      </c>
      <c r="G165" s="1"/>
    </row>
    <row r="166" spans="1:7" ht="16.5" thickBot="1" x14ac:dyDescent="0.3">
      <c r="A166" s="423" t="s">
        <v>173</v>
      </c>
      <c r="B166" s="424"/>
      <c r="C166" s="424"/>
      <c r="D166" s="424"/>
      <c r="E166" s="424"/>
      <c r="F166" s="429"/>
      <c r="G166" s="1"/>
    </row>
    <row r="167" spans="1:7" ht="15.75" x14ac:dyDescent="0.25">
      <c r="A167" s="26">
        <v>124</v>
      </c>
      <c r="B167" s="176" t="s">
        <v>174</v>
      </c>
      <c r="C167" s="177">
        <v>12.75</v>
      </c>
      <c r="D167" s="178" t="s">
        <v>175</v>
      </c>
      <c r="E167" s="179" t="s">
        <v>176</v>
      </c>
      <c r="F167" s="180"/>
      <c r="G167" s="233"/>
    </row>
    <row r="168" spans="1:7" ht="15.6" x14ac:dyDescent="0.3">
      <c r="A168" s="175"/>
      <c r="B168" s="20"/>
      <c r="C168" s="44">
        <f>SUM(C167:C167)</f>
        <v>12.75</v>
      </c>
      <c r="D168" s="45"/>
      <c r="E168" s="23"/>
      <c r="F168" s="27"/>
      <c r="G168" s="46"/>
    </row>
    <row r="169" spans="1:7" ht="16.5" thickBot="1" x14ac:dyDescent="0.3">
      <c r="A169" s="421" t="s">
        <v>60</v>
      </c>
      <c r="B169" s="422"/>
      <c r="C169" s="389"/>
      <c r="D169" s="389"/>
      <c r="E169" s="430"/>
      <c r="F169" s="17">
        <f>SUM(F167)</f>
        <v>0</v>
      </c>
      <c r="G169" s="1"/>
    </row>
    <row r="170" spans="1:7" ht="16.149999999999999" thickBot="1" x14ac:dyDescent="0.35">
      <c r="A170" s="411" t="s">
        <v>177</v>
      </c>
      <c r="B170" s="431"/>
      <c r="C170" s="431"/>
      <c r="D170" s="431"/>
      <c r="E170" s="431"/>
      <c r="F170" s="429"/>
      <c r="G170" s="1"/>
    </row>
    <row r="171" spans="1:7" ht="31.5" x14ac:dyDescent="0.25">
      <c r="A171" s="181">
        <v>125</v>
      </c>
      <c r="B171" s="147" t="s">
        <v>178</v>
      </c>
      <c r="C171" s="182">
        <v>32.799999999999997</v>
      </c>
      <c r="D171" s="257" t="s">
        <v>323</v>
      </c>
      <c r="E171" s="272" t="s">
        <v>179</v>
      </c>
      <c r="F171" s="183"/>
      <c r="G171" s="235"/>
    </row>
    <row r="172" spans="1:7" ht="31.5" x14ac:dyDescent="0.25">
      <c r="A172" s="26">
        <v>126</v>
      </c>
      <c r="B172" s="176" t="s">
        <v>180</v>
      </c>
      <c r="C172" s="184">
        <v>82.69</v>
      </c>
      <c r="D172" s="257" t="s">
        <v>323</v>
      </c>
      <c r="E172" s="256" t="s">
        <v>10</v>
      </c>
      <c r="F172" s="25"/>
      <c r="G172" s="235"/>
    </row>
    <row r="173" spans="1:7" ht="57" customHeight="1" x14ac:dyDescent="0.25">
      <c r="A173" s="18">
        <v>127</v>
      </c>
      <c r="B173" s="289" t="s">
        <v>181</v>
      </c>
      <c r="C173" s="167">
        <v>102</v>
      </c>
      <c r="D173" s="252" t="s">
        <v>354</v>
      </c>
      <c r="E173" s="254" t="s">
        <v>10</v>
      </c>
      <c r="F173" s="25"/>
      <c r="G173" s="233"/>
    </row>
    <row r="174" spans="1:7" ht="15" customHeight="1" x14ac:dyDescent="0.25">
      <c r="A174" s="432">
        <v>128</v>
      </c>
      <c r="B174" s="434" t="s">
        <v>182</v>
      </c>
      <c r="C174" s="436">
        <v>74.900000000000006</v>
      </c>
      <c r="D174" s="257" t="s">
        <v>323</v>
      </c>
      <c r="E174" s="420" t="s">
        <v>10</v>
      </c>
      <c r="F174" s="437"/>
      <c r="G174" s="235"/>
    </row>
    <row r="175" spans="1:7" x14ac:dyDescent="0.25">
      <c r="A175" s="433"/>
      <c r="B175" s="435"/>
      <c r="C175" s="436"/>
      <c r="D175" s="257" t="s">
        <v>323</v>
      </c>
      <c r="E175" s="420"/>
      <c r="F175" s="438"/>
      <c r="G175" s="235"/>
    </row>
    <row r="176" spans="1:7" ht="47.25" x14ac:dyDescent="0.25">
      <c r="A176" s="26">
        <v>129</v>
      </c>
      <c r="B176" s="313" t="s">
        <v>183</v>
      </c>
      <c r="C176" s="314">
        <v>92.4</v>
      </c>
      <c r="D176" s="269" t="s">
        <v>323</v>
      </c>
      <c r="E176" s="254" t="s">
        <v>10</v>
      </c>
      <c r="F176" s="8"/>
      <c r="G176" s="235"/>
    </row>
    <row r="177" spans="1:7" ht="47.25" x14ac:dyDescent="0.25">
      <c r="A177" s="18">
        <v>130</v>
      </c>
      <c r="B177" s="176" t="s">
        <v>184</v>
      </c>
      <c r="C177" s="184">
        <v>28.01</v>
      </c>
      <c r="D177" s="269" t="s">
        <v>323</v>
      </c>
      <c r="E177" s="273" t="s">
        <v>10</v>
      </c>
      <c r="F177" s="8"/>
      <c r="G177" s="235"/>
    </row>
    <row r="178" spans="1:7" ht="15.75" x14ac:dyDescent="0.25">
      <c r="A178" s="26">
        <v>131</v>
      </c>
      <c r="B178" s="176" t="s">
        <v>401</v>
      </c>
      <c r="C178" s="184">
        <v>20.5</v>
      </c>
      <c r="D178" s="269" t="s">
        <v>323</v>
      </c>
      <c r="E178" s="273" t="s">
        <v>10</v>
      </c>
      <c r="F178" s="8"/>
      <c r="G178" s="235"/>
    </row>
    <row r="179" spans="1:7" ht="15.6" x14ac:dyDescent="0.3">
      <c r="A179" s="26">
        <v>132</v>
      </c>
      <c r="B179" s="313" t="s">
        <v>452</v>
      </c>
      <c r="C179" s="314">
        <v>21.58</v>
      </c>
      <c r="D179" s="269" t="s">
        <v>323</v>
      </c>
      <c r="E179" s="254" t="s">
        <v>10</v>
      </c>
      <c r="F179" s="8"/>
      <c r="G179" s="235"/>
    </row>
    <row r="180" spans="1:7" ht="78.75" x14ac:dyDescent="0.25">
      <c r="A180" s="26">
        <v>133</v>
      </c>
      <c r="B180" s="313" t="s">
        <v>185</v>
      </c>
      <c r="C180" s="314">
        <v>12.93</v>
      </c>
      <c r="D180" s="269" t="s">
        <v>323</v>
      </c>
      <c r="E180" s="254" t="s">
        <v>10</v>
      </c>
      <c r="F180" s="8"/>
      <c r="G180" s="235"/>
    </row>
    <row r="181" spans="1:7" ht="31.5" x14ac:dyDescent="0.25">
      <c r="A181" s="18">
        <v>134</v>
      </c>
      <c r="B181" s="176" t="s">
        <v>186</v>
      </c>
      <c r="C181" s="184">
        <v>83.83</v>
      </c>
      <c r="D181" s="269" t="s">
        <v>323</v>
      </c>
      <c r="E181" s="273" t="s">
        <v>10</v>
      </c>
      <c r="F181" s="8"/>
      <c r="G181" s="235"/>
    </row>
    <row r="182" spans="1:7" ht="31.5" x14ac:dyDescent="0.25">
      <c r="A182" s="26">
        <v>135</v>
      </c>
      <c r="B182" s="313" t="s">
        <v>187</v>
      </c>
      <c r="C182" s="314">
        <v>151.30000000000001</v>
      </c>
      <c r="D182" s="269" t="s">
        <v>378</v>
      </c>
      <c r="E182" s="312" t="s">
        <v>100</v>
      </c>
      <c r="F182" s="8"/>
      <c r="G182" s="235"/>
    </row>
    <row r="183" spans="1:7" ht="31.5" x14ac:dyDescent="0.25">
      <c r="A183" s="26">
        <v>136</v>
      </c>
      <c r="B183" s="313" t="s">
        <v>188</v>
      </c>
      <c r="C183" s="184">
        <v>29.87</v>
      </c>
      <c r="D183" s="269" t="s">
        <v>355</v>
      </c>
      <c r="E183" s="312" t="s">
        <v>100</v>
      </c>
      <c r="F183" s="8"/>
      <c r="G183" s="233"/>
    </row>
    <row r="184" spans="1:7" ht="31.5" x14ac:dyDescent="0.25">
      <c r="A184" s="26">
        <v>137</v>
      </c>
      <c r="B184" s="289" t="s">
        <v>189</v>
      </c>
      <c r="C184" s="167">
        <v>33</v>
      </c>
      <c r="D184" s="257" t="s">
        <v>323</v>
      </c>
      <c r="E184" s="254" t="s">
        <v>10</v>
      </c>
      <c r="F184" s="8"/>
      <c r="G184" s="235"/>
    </row>
    <row r="185" spans="1:7" ht="31.5" x14ac:dyDescent="0.25">
      <c r="A185" s="18">
        <v>138</v>
      </c>
      <c r="B185" s="176" t="s">
        <v>190</v>
      </c>
      <c r="C185" s="184">
        <v>283.95</v>
      </c>
      <c r="D185" s="257" t="s">
        <v>323</v>
      </c>
      <c r="E185" s="250" t="s">
        <v>191</v>
      </c>
      <c r="F185" s="8"/>
      <c r="G185" s="235"/>
    </row>
    <row r="186" spans="1:7" ht="31.5" x14ac:dyDescent="0.25">
      <c r="A186" s="18">
        <v>139</v>
      </c>
      <c r="B186" s="176" t="s">
        <v>192</v>
      </c>
      <c r="C186" s="184">
        <v>42.52</v>
      </c>
      <c r="D186" s="269" t="s">
        <v>323</v>
      </c>
      <c r="E186" s="254" t="s">
        <v>10</v>
      </c>
      <c r="F186" s="8"/>
      <c r="G186" s="235"/>
    </row>
    <row r="187" spans="1:7" ht="31.5" x14ac:dyDescent="0.25">
      <c r="A187" s="26">
        <v>140</v>
      </c>
      <c r="B187" s="313" t="s">
        <v>193</v>
      </c>
      <c r="C187" s="184">
        <v>68.86</v>
      </c>
      <c r="D187" s="269" t="s">
        <v>323</v>
      </c>
      <c r="E187" s="254" t="s">
        <v>10</v>
      </c>
      <c r="F187" s="8"/>
      <c r="G187" s="235"/>
    </row>
    <row r="188" spans="1:7" ht="15.75" x14ac:dyDescent="0.25">
      <c r="A188" s="18">
        <v>142</v>
      </c>
      <c r="B188" s="313" t="s">
        <v>194</v>
      </c>
      <c r="C188" s="314">
        <v>19.5</v>
      </c>
      <c r="D188" s="269" t="s">
        <v>323</v>
      </c>
      <c r="E188" s="312" t="s">
        <v>195</v>
      </c>
      <c r="F188" s="8"/>
      <c r="G188" s="235"/>
    </row>
    <row r="189" spans="1:7" ht="31.5" x14ac:dyDescent="0.25">
      <c r="A189" s="26">
        <v>143</v>
      </c>
      <c r="B189" s="313" t="s">
        <v>196</v>
      </c>
      <c r="C189" s="314">
        <v>44.15</v>
      </c>
      <c r="D189" s="269" t="s">
        <v>323</v>
      </c>
      <c r="E189" s="254" t="s">
        <v>10</v>
      </c>
      <c r="F189" s="8"/>
      <c r="G189" s="235"/>
    </row>
    <row r="190" spans="1:7" ht="31.5" x14ac:dyDescent="0.25">
      <c r="A190" s="26">
        <v>144</v>
      </c>
      <c r="B190" s="176" t="s">
        <v>197</v>
      </c>
      <c r="C190" s="184">
        <v>9.4499999999999993</v>
      </c>
      <c r="D190" s="269" t="s">
        <v>323</v>
      </c>
      <c r="E190" s="254" t="s">
        <v>10</v>
      </c>
      <c r="F190" s="8"/>
      <c r="G190" s="235"/>
    </row>
    <row r="191" spans="1:7" ht="15.75" x14ac:dyDescent="0.25">
      <c r="A191" s="18">
        <v>145</v>
      </c>
      <c r="B191" s="176" t="s">
        <v>198</v>
      </c>
      <c r="C191" s="184">
        <v>9.4499999999999993</v>
      </c>
      <c r="D191" s="269" t="s">
        <v>323</v>
      </c>
      <c r="E191" s="254" t="s">
        <v>10</v>
      </c>
      <c r="F191" s="8"/>
      <c r="G191" s="235"/>
    </row>
    <row r="192" spans="1:7" ht="63" x14ac:dyDescent="0.25">
      <c r="A192" s="18">
        <v>146</v>
      </c>
      <c r="B192" s="313" t="s">
        <v>199</v>
      </c>
      <c r="C192" s="314">
        <v>156.5</v>
      </c>
      <c r="D192" s="269" t="s">
        <v>323</v>
      </c>
      <c r="E192" s="312" t="s">
        <v>136</v>
      </c>
      <c r="F192" s="8"/>
      <c r="G192" s="233"/>
    </row>
    <row r="193" spans="1:7" ht="31.5" x14ac:dyDescent="0.25">
      <c r="A193" s="26">
        <v>147</v>
      </c>
      <c r="B193" s="176" t="s">
        <v>73</v>
      </c>
      <c r="C193" s="314">
        <v>58.48</v>
      </c>
      <c r="D193" s="269" t="s">
        <v>323</v>
      </c>
      <c r="E193" s="312" t="s">
        <v>200</v>
      </c>
      <c r="F193" s="8"/>
      <c r="G193" s="235"/>
    </row>
    <row r="194" spans="1:7" ht="15.75" x14ac:dyDescent="0.25">
      <c r="A194" s="18">
        <v>148</v>
      </c>
      <c r="B194" s="289" t="s">
        <v>451</v>
      </c>
      <c r="C194" s="167">
        <v>22.97</v>
      </c>
      <c r="D194" s="257" t="s">
        <v>323</v>
      </c>
      <c r="E194" s="420" t="s">
        <v>10</v>
      </c>
      <c r="F194" s="8"/>
      <c r="G194" s="235"/>
    </row>
    <row r="195" spans="1:7" ht="31.5" customHeight="1" x14ac:dyDescent="0.25">
      <c r="A195" s="18">
        <v>150</v>
      </c>
      <c r="B195" s="289" t="s">
        <v>201</v>
      </c>
      <c r="C195" s="167">
        <v>51</v>
      </c>
      <c r="D195" s="257" t="s">
        <v>323</v>
      </c>
      <c r="E195" s="420"/>
      <c r="F195" s="8"/>
      <c r="G195" s="235"/>
    </row>
    <row r="196" spans="1:7" ht="25.5" customHeight="1" x14ac:dyDescent="0.25">
      <c r="A196" s="18">
        <v>151</v>
      </c>
      <c r="B196" s="289" t="s">
        <v>202</v>
      </c>
      <c r="C196" s="167">
        <v>47.4</v>
      </c>
      <c r="D196" s="257" t="s">
        <v>323</v>
      </c>
      <c r="E196" s="420" t="s">
        <v>10</v>
      </c>
      <c r="F196" s="8"/>
      <c r="G196" s="235"/>
    </row>
    <row r="197" spans="1:7" ht="26.25" customHeight="1" x14ac:dyDescent="0.25">
      <c r="A197" s="18">
        <v>152</v>
      </c>
      <c r="B197" s="289" t="s">
        <v>203</v>
      </c>
      <c r="C197" s="167">
        <v>6</v>
      </c>
      <c r="D197" s="252" t="s">
        <v>328</v>
      </c>
      <c r="E197" s="420"/>
      <c r="F197" s="8"/>
      <c r="G197" s="233"/>
    </row>
    <row r="198" spans="1:7" ht="122.25" x14ac:dyDescent="0.25">
      <c r="A198" s="18">
        <v>153</v>
      </c>
      <c r="B198" s="289" t="s">
        <v>204</v>
      </c>
      <c r="C198" s="167">
        <v>420</v>
      </c>
      <c r="D198" s="257" t="s">
        <v>378</v>
      </c>
      <c r="E198" s="250" t="s">
        <v>100</v>
      </c>
      <c r="F198" s="8"/>
      <c r="G198" s="235"/>
    </row>
    <row r="199" spans="1:7" ht="15.6" x14ac:dyDescent="0.3">
      <c r="A199" s="18">
        <v>154</v>
      </c>
      <c r="B199" s="289" t="s">
        <v>205</v>
      </c>
      <c r="C199" s="167">
        <v>173.1</v>
      </c>
      <c r="D199" s="252" t="s">
        <v>327</v>
      </c>
      <c r="E199" s="254" t="s">
        <v>10</v>
      </c>
      <c r="F199" s="8"/>
      <c r="G199" s="233"/>
    </row>
    <row r="200" spans="1:7" ht="15.75" x14ac:dyDescent="0.25">
      <c r="A200" s="18">
        <v>155</v>
      </c>
      <c r="B200" s="289" t="s">
        <v>206</v>
      </c>
      <c r="C200" s="167">
        <v>242.2</v>
      </c>
      <c r="D200" s="252" t="s">
        <v>323</v>
      </c>
      <c r="E200" s="254" t="s">
        <v>10</v>
      </c>
      <c r="F200" s="8"/>
      <c r="G200" s="233"/>
    </row>
    <row r="201" spans="1:7" ht="80.25" customHeight="1" x14ac:dyDescent="0.25">
      <c r="A201" s="18">
        <v>156</v>
      </c>
      <c r="B201" s="171" t="s">
        <v>207</v>
      </c>
      <c r="C201" s="172">
        <v>314.7</v>
      </c>
      <c r="D201" s="269" t="s">
        <v>350</v>
      </c>
      <c r="E201" s="270" t="s">
        <v>136</v>
      </c>
      <c r="F201" s="8"/>
      <c r="G201" s="236"/>
    </row>
    <row r="202" spans="1:7" ht="15.75" x14ac:dyDescent="0.25">
      <c r="A202" s="18">
        <v>157</v>
      </c>
      <c r="B202" s="30" t="s">
        <v>208</v>
      </c>
      <c r="C202" s="47">
        <v>406.84</v>
      </c>
      <c r="D202" s="252" t="s">
        <v>365</v>
      </c>
      <c r="E202" s="254" t="s">
        <v>209</v>
      </c>
      <c r="F202" s="8"/>
      <c r="G202" s="233"/>
    </row>
    <row r="203" spans="1:7" ht="15.6" x14ac:dyDescent="0.3">
      <c r="A203" s="146"/>
      <c r="B203" s="185"/>
      <c r="C203" s="186">
        <f>SUM(C171:C202)</f>
        <v>3142.88</v>
      </c>
      <c r="D203" s="165"/>
      <c r="E203" s="166"/>
      <c r="F203" s="16"/>
      <c r="G203" s="1"/>
    </row>
    <row r="204" spans="1:7" ht="16.5" thickBot="1" x14ac:dyDescent="0.3">
      <c r="A204" s="421" t="s">
        <v>60</v>
      </c>
      <c r="B204" s="422"/>
      <c r="C204" s="422"/>
      <c r="D204" s="422"/>
      <c r="E204" s="422"/>
      <c r="F204" s="49">
        <f>SUM(F171:F202)</f>
        <v>0</v>
      </c>
      <c r="G204" s="1"/>
    </row>
    <row r="205" spans="1:7" ht="16.5" thickBot="1" x14ac:dyDescent="0.3">
      <c r="A205" s="423" t="s">
        <v>210</v>
      </c>
      <c r="B205" s="424"/>
      <c r="C205" s="424"/>
      <c r="D205" s="424"/>
      <c r="E205" s="424"/>
      <c r="F205" s="425"/>
      <c r="G205" s="1"/>
    </row>
    <row r="206" spans="1:7" ht="31.5" x14ac:dyDescent="0.25">
      <c r="A206" s="187">
        <v>158</v>
      </c>
      <c r="B206" s="188" t="s">
        <v>211</v>
      </c>
      <c r="C206" s="189">
        <v>74.59</v>
      </c>
      <c r="D206" s="233" t="s">
        <v>356</v>
      </c>
      <c r="E206" s="187" t="s">
        <v>27</v>
      </c>
      <c r="F206" s="191"/>
      <c r="G206" s="233"/>
    </row>
    <row r="207" spans="1:7" ht="15.6" x14ac:dyDescent="0.3">
      <c r="A207" s="15"/>
      <c r="B207" s="12"/>
      <c r="C207" s="13">
        <f>SUM(C206)</f>
        <v>74.59</v>
      </c>
      <c r="D207" s="50"/>
      <c r="E207" s="15"/>
      <c r="F207" s="16"/>
      <c r="G207" s="1"/>
    </row>
    <row r="208" spans="1:7" ht="16.5" thickBot="1" x14ac:dyDescent="0.3">
      <c r="A208" s="426" t="s">
        <v>60</v>
      </c>
      <c r="B208" s="426"/>
      <c r="C208" s="426"/>
      <c r="D208" s="426"/>
      <c r="E208" s="427"/>
      <c r="F208" s="49">
        <f>SUM(F206)</f>
        <v>0</v>
      </c>
      <c r="G208" s="1"/>
    </row>
    <row r="209" spans="1:7" ht="15.75" thickBot="1" x14ac:dyDescent="0.3">
      <c r="A209" s="411" t="s">
        <v>212</v>
      </c>
      <c r="B209" s="412"/>
      <c r="C209" s="412"/>
      <c r="D209" s="412"/>
      <c r="E209" s="412"/>
      <c r="F209" s="413"/>
      <c r="G209" s="1"/>
    </row>
    <row r="210" spans="1:7" ht="39" customHeight="1" x14ac:dyDescent="0.25">
      <c r="A210" s="187">
        <v>159</v>
      </c>
      <c r="B210" s="188" t="s">
        <v>213</v>
      </c>
      <c r="C210" s="189">
        <v>54</v>
      </c>
      <c r="D210" s="190" t="s">
        <v>214</v>
      </c>
      <c r="E210" s="187" t="s">
        <v>10</v>
      </c>
      <c r="F210" s="191"/>
      <c r="G210" s="233"/>
    </row>
    <row r="211" spans="1:7" ht="27.75" customHeight="1" x14ac:dyDescent="0.25">
      <c r="A211" s="18">
        <v>160</v>
      </c>
      <c r="B211" s="30" t="s">
        <v>215</v>
      </c>
      <c r="C211" s="31">
        <v>18.95</v>
      </c>
      <c r="D211" s="51" t="s">
        <v>214</v>
      </c>
      <c r="E211" s="18" t="s">
        <v>10</v>
      </c>
      <c r="F211" s="19"/>
      <c r="G211" s="233"/>
    </row>
    <row r="212" spans="1:7" ht="15.6" x14ac:dyDescent="0.3">
      <c r="A212" s="32"/>
      <c r="B212" s="52"/>
      <c r="C212" s="53">
        <f>SUM(C210:C211)</f>
        <v>72.95</v>
      </c>
      <c r="D212" s="54"/>
      <c r="E212" s="55"/>
      <c r="F212" s="56"/>
      <c r="G212" s="1"/>
    </row>
    <row r="213" spans="1:7" ht="16.5" thickBot="1" x14ac:dyDescent="0.3">
      <c r="A213" s="439" t="s">
        <v>60</v>
      </c>
      <c r="B213" s="439"/>
      <c r="C213" s="439"/>
      <c r="D213" s="439"/>
      <c r="E213" s="439"/>
      <c r="F213" s="57">
        <f>SUM(F210:F211)</f>
        <v>0</v>
      </c>
      <c r="G213" s="1"/>
    </row>
    <row r="214" spans="1:7" ht="14.45" x14ac:dyDescent="0.3">
      <c r="A214" s="411" t="s">
        <v>216</v>
      </c>
      <c r="B214" s="412"/>
      <c r="C214" s="412"/>
      <c r="D214" s="412"/>
      <c r="E214" s="412"/>
      <c r="F214" s="413"/>
      <c r="G214" s="1"/>
    </row>
    <row r="215" spans="1:7" ht="15.6" x14ac:dyDescent="0.3">
      <c r="A215" s="18">
        <v>161</v>
      </c>
      <c r="B215" s="30" t="s">
        <v>217</v>
      </c>
      <c r="C215" s="31">
        <v>75</v>
      </c>
      <c r="D215" s="252" t="s">
        <v>358</v>
      </c>
      <c r="E215" s="18" t="s">
        <v>218</v>
      </c>
      <c r="F215" s="19"/>
      <c r="G215" s="233"/>
    </row>
    <row r="216" spans="1:7" ht="31.5" x14ac:dyDescent="0.25">
      <c r="A216" s="298">
        <v>162</v>
      </c>
      <c r="B216" s="30" t="s">
        <v>219</v>
      </c>
      <c r="C216" s="31">
        <v>300</v>
      </c>
      <c r="D216" s="269" t="s">
        <v>335</v>
      </c>
      <c r="E216" s="298" t="s">
        <v>176</v>
      </c>
      <c r="F216" s="19"/>
      <c r="G216" s="233"/>
    </row>
    <row r="217" spans="1:7" ht="15.6" x14ac:dyDescent="0.3">
      <c r="A217" s="32"/>
      <c r="B217" s="52"/>
      <c r="C217" s="53">
        <f>SUM(C215:C216)</f>
        <v>375</v>
      </c>
      <c r="D217" s="54"/>
      <c r="E217" s="58"/>
      <c r="F217" s="19"/>
      <c r="G217" s="1"/>
    </row>
    <row r="218" spans="1:7" ht="15.75" x14ac:dyDescent="0.25">
      <c r="A218" s="414" t="s">
        <v>60</v>
      </c>
      <c r="B218" s="415"/>
      <c r="C218" s="415"/>
      <c r="D218" s="415"/>
      <c r="E218" s="416"/>
      <c r="F218" s="59">
        <f>SUM(F216,F215)</f>
        <v>0</v>
      </c>
      <c r="G218" s="1"/>
    </row>
    <row r="219" spans="1:7" ht="30" customHeight="1" x14ac:dyDescent="0.3">
      <c r="A219" s="391" t="s">
        <v>220</v>
      </c>
      <c r="B219" s="391"/>
      <c r="C219" s="60">
        <f>C44+C52+C64+C71+C78+C83+C89+C93+C139+C158+C164+C168+C203+C207+C212+C217</f>
        <v>52960.039999999994</v>
      </c>
      <c r="D219" s="61"/>
      <c r="E219" s="62"/>
      <c r="F219" s="62"/>
      <c r="G219" s="1"/>
    </row>
    <row r="220" spans="1:7" ht="30" customHeight="1" x14ac:dyDescent="0.25">
      <c r="A220" s="428" t="s">
        <v>386</v>
      </c>
      <c r="B220" s="428"/>
      <c r="C220" s="428"/>
      <c r="D220" s="428"/>
      <c r="E220" s="428"/>
      <c r="F220" s="296">
        <f>SUM(F218,F213,F208,F204,F169,F165,F159,F140,F94,F90,F84,F79,F72,F65,F53,F45)</f>
        <v>0</v>
      </c>
      <c r="G220" s="1"/>
    </row>
    <row r="221" spans="1:7" x14ac:dyDescent="0.25">
      <c r="A221" s="417" t="s">
        <v>221</v>
      </c>
      <c r="B221" s="418"/>
      <c r="C221" s="418"/>
      <c r="D221" s="418"/>
      <c r="E221" s="418"/>
      <c r="F221" s="418"/>
      <c r="G221" s="1"/>
    </row>
    <row r="222" spans="1:7" ht="14.45" x14ac:dyDescent="0.3">
      <c r="A222" s="63"/>
      <c r="B222" s="294"/>
      <c r="C222" s="64"/>
      <c r="D222" s="65"/>
      <c r="E222" s="66"/>
      <c r="F222" s="66"/>
      <c r="G222" s="67"/>
    </row>
    <row r="223" spans="1:7" ht="15.6" x14ac:dyDescent="0.3">
      <c r="A223" s="419" t="s">
        <v>222</v>
      </c>
      <c r="B223" s="419"/>
      <c r="C223" s="419"/>
      <c r="D223" s="419"/>
      <c r="E223" s="419"/>
      <c r="F223" s="419"/>
      <c r="G223" s="67"/>
    </row>
    <row r="224" spans="1:7" thickBot="1" x14ac:dyDescent="0.35">
      <c r="A224" s="66"/>
      <c r="B224" s="294"/>
      <c r="C224" s="64"/>
      <c r="D224" s="65"/>
      <c r="E224" s="66"/>
      <c r="F224" s="66"/>
      <c r="G224" s="67"/>
    </row>
    <row r="225" spans="1:8" ht="16.149999999999999" thickBot="1" x14ac:dyDescent="0.35">
      <c r="A225" s="404" t="s">
        <v>223</v>
      </c>
      <c r="B225" s="404"/>
      <c r="C225" s="404"/>
      <c r="D225" s="404"/>
      <c r="E225" s="404"/>
      <c r="F225" s="404"/>
      <c r="G225" s="67"/>
    </row>
    <row r="226" spans="1:8" ht="48" thickBot="1" x14ac:dyDescent="0.3">
      <c r="A226" s="192" t="s">
        <v>2</v>
      </c>
      <c r="B226" s="192" t="s">
        <v>3</v>
      </c>
      <c r="C226" s="193" t="s">
        <v>224</v>
      </c>
      <c r="D226" s="274"/>
      <c r="E226" s="192" t="s">
        <v>6</v>
      </c>
      <c r="F226" s="192" t="s">
        <v>7</v>
      </c>
      <c r="G226" s="67"/>
    </row>
    <row r="227" spans="1:8" ht="48" customHeight="1" x14ac:dyDescent="0.25">
      <c r="A227" s="5">
        <v>163</v>
      </c>
      <c r="B227" s="6" t="s">
        <v>225</v>
      </c>
      <c r="C227" s="7">
        <v>2539.4</v>
      </c>
      <c r="D227" s="275" t="s">
        <v>359</v>
      </c>
      <c r="E227" s="5" t="s">
        <v>226</v>
      </c>
      <c r="F227" s="68"/>
      <c r="G227" s="239"/>
    </row>
    <row r="228" spans="1:8" ht="15.75" x14ac:dyDescent="0.25">
      <c r="A228" s="405" t="s">
        <v>60</v>
      </c>
      <c r="B228" s="405"/>
      <c r="C228" s="405"/>
      <c r="D228" s="405"/>
      <c r="E228" s="405"/>
      <c r="F228" s="59">
        <f>SUM(F227)</f>
        <v>0</v>
      </c>
      <c r="G228" s="67"/>
    </row>
    <row r="229" spans="1:8" ht="33" customHeight="1" x14ac:dyDescent="0.25">
      <c r="A229" s="406" t="s">
        <v>227</v>
      </c>
      <c r="B229" s="406"/>
      <c r="C229" s="194">
        <f>SUM(C227)</f>
        <v>2539.4</v>
      </c>
      <c r="D229" s="195"/>
      <c r="E229" s="196"/>
      <c r="F229" s="196"/>
      <c r="G229" s="1"/>
    </row>
    <row r="230" spans="1:8" ht="16.5" thickBot="1" x14ac:dyDescent="0.3">
      <c r="A230" s="407" t="s">
        <v>228</v>
      </c>
      <c r="B230" s="408"/>
      <c r="C230" s="408"/>
      <c r="D230" s="408"/>
      <c r="E230" s="408"/>
      <c r="F230" s="69">
        <f>F228</f>
        <v>0</v>
      </c>
      <c r="G230" s="1"/>
    </row>
    <row r="231" spans="1:8" x14ac:dyDescent="0.25">
      <c r="A231" s="76"/>
      <c r="B231" s="290"/>
      <c r="C231" s="77"/>
      <c r="D231" s="77"/>
      <c r="E231" s="77"/>
      <c r="F231" s="77"/>
      <c r="G231" s="1"/>
    </row>
    <row r="232" spans="1:8" x14ac:dyDescent="0.25">
      <c r="A232" s="409" t="s">
        <v>234</v>
      </c>
      <c r="B232" s="410"/>
      <c r="C232" s="410"/>
      <c r="D232" s="410"/>
      <c r="E232" s="410"/>
      <c r="F232" s="410"/>
      <c r="G232" s="328"/>
    </row>
    <row r="233" spans="1:8" ht="16.5" thickBot="1" x14ac:dyDescent="0.3">
      <c r="A233" s="394" t="s">
        <v>235</v>
      </c>
      <c r="B233" s="395"/>
      <c r="C233" s="395"/>
      <c r="D233" s="395"/>
      <c r="E233" s="395"/>
      <c r="F233" s="395"/>
      <c r="G233" s="395"/>
    </row>
    <row r="234" spans="1:8" ht="68.25" customHeight="1" thickBot="1" x14ac:dyDescent="0.3">
      <c r="A234" s="329" t="s">
        <v>2</v>
      </c>
      <c r="B234" s="329" t="s">
        <v>3</v>
      </c>
      <c r="C234" s="330" t="s">
        <v>224</v>
      </c>
      <c r="D234" s="352"/>
      <c r="E234" s="329" t="s">
        <v>6</v>
      </c>
      <c r="F234" s="329" t="s">
        <v>453</v>
      </c>
      <c r="G234" s="329" t="s">
        <v>7</v>
      </c>
    </row>
    <row r="235" spans="1:8" ht="15.75" x14ac:dyDescent="0.25">
      <c r="A235" s="331">
        <v>164</v>
      </c>
      <c r="B235" s="332" t="s">
        <v>236</v>
      </c>
      <c r="C235" s="333">
        <v>103.5</v>
      </c>
      <c r="D235" s="351" t="s">
        <v>360</v>
      </c>
      <c r="E235" s="396" t="s">
        <v>226</v>
      </c>
      <c r="F235" s="335"/>
      <c r="G235" s="335"/>
      <c r="H235" s="240"/>
    </row>
    <row r="236" spans="1:8" ht="15.75" x14ac:dyDescent="0.25">
      <c r="A236" s="331">
        <v>165</v>
      </c>
      <c r="B236" s="332" t="s">
        <v>237</v>
      </c>
      <c r="C236" s="333">
        <v>37.6</v>
      </c>
      <c r="D236" s="334" t="s">
        <v>360</v>
      </c>
      <c r="E236" s="397"/>
      <c r="F236" s="335"/>
      <c r="G236" s="335"/>
      <c r="H236" s="241"/>
    </row>
    <row r="237" spans="1:8" ht="15.75" x14ac:dyDescent="0.25">
      <c r="A237" s="331">
        <v>166</v>
      </c>
      <c r="B237" s="332" t="s">
        <v>238</v>
      </c>
      <c r="C237" s="333">
        <v>57.8</v>
      </c>
      <c r="D237" s="334" t="s">
        <v>360</v>
      </c>
      <c r="E237" s="397"/>
      <c r="F237" s="335"/>
      <c r="G237" s="335"/>
      <c r="H237" s="241"/>
    </row>
    <row r="238" spans="1:8" ht="15.75" x14ac:dyDescent="0.25">
      <c r="A238" s="331">
        <v>167</v>
      </c>
      <c r="B238" s="332" t="s">
        <v>239</v>
      </c>
      <c r="C238" s="333">
        <v>61.6</v>
      </c>
      <c r="D238" s="334" t="s">
        <v>360</v>
      </c>
      <c r="E238" s="397"/>
      <c r="F238" s="335"/>
      <c r="G238" s="335"/>
      <c r="H238" s="241"/>
    </row>
    <row r="239" spans="1:8" ht="15.75" x14ac:dyDescent="0.25">
      <c r="A239" s="331">
        <v>168</v>
      </c>
      <c r="B239" s="332" t="s">
        <v>240</v>
      </c>
      <c r="C239" s="333">
        <v>280.39999999999998</v>
      </c>
      <c r="D239" s="334" t="s">
        <v>360</v>
      </c>
      <c r="E239" s="398"/>
      <c r="F239" s="335"/>
      <c r="G239" s="335"/>
      <c r="H239" s="241"/>
    </row>
    <row r="240" spans="1:8" ht="66" customHeight="1" x14ac:dyDescent="0.25">
      <c r="A240" s="331">
        <v>169</v>
      </c>
      <c r="B240" s="336" t="s">
        <v>241</v>
      </c>
      <c r="C240" s="337">
        <v>441.7</v>
      </c>
      <c r="D240" s="334" t="s">
        <v>361</v>
      </c>
      <c r="E240" s="398"/>
      <c r="F240" s="335"/>
      <c r="G240" s="335"/>
      <c r="H240" s="241"/>
    </row>
    <row r="241" spans="1:8" ht="31.5" x14ac:dyDescent="0.25">
      <c r="A241" s="331">
        <v>170</v>
      </c>
      <c r="B241" s="336" t="s">
        <v>242</v>
      </c>
      <c r="C241" s="337">
        <v>146.80000000000001</v>
      </c>
      <c r="D241" s="334" t="s">
        <v>361</v>
      </c>
      <c r="E241" s="398"/>
      <c r="F241" s="335"/>
      <c r="G241" s="335"/>
      <c r="H241" s="241"/>
    </row>
    <row r="242" spans="1:8" ht="15.75" x14ac:dyDescent="0.25">
      <c r="A242" s="338">
        <v>171</v>
      </c>
      <c r="B242" s="336" t="s">
        <v>243</v>
      </c>
      <c r="C242" s="337">
        <v>32.9</v>
      </c>
      <c r="D242" s="334" t="s">
        <v>361</v>
      </c>
      <c r="E242" s="398"/>
      <c r="F242" s="335"/>
      <c r="G242" s="335"/>
      <c r="H242" s="241"/>
    </row>
    <row r="243" spans="1:8" ht="30" x14ac:dyDescent="0.25">
      <c r="A243" s="331">
        <v>172</v>
      </c>
      <c r="B243" s="336" t="s">
        <v>244</v>
      </c>
      <c r="C243" s="337">
        <v>72.7</v>
      </c>
      <c r="D243" s="339" t="s">
        <v>362</v>
      </c>
      <c r="E243" s="398"/>
      <c r="F243" s="335"/>
      <c r="G243" s="335"/>
      <c r="H243" s="242"/>
    </row>
    <row r="244" spans="1:8" ht="15.75" x14ac:dyDescent="0.25">
      <c r="A244" s="331">
        <v>173</v>
      </c>
      <c r="B244" s="336" t="s">
        <v>245</v>
      </c>
      <c r="C244" s="337">
        <v>98.4</v>
      </c>
      <c r="D244" s="334" t="s">
        <v>363</v>
      </c>
      <c r="E244" s="398"/>
      <c r="F244" s="335"/>
      <c r="G244" s="335"/>
      <c r="H244" s="241"/>
    </row>
    <row r="245" spans="1:8" ht="15.75" x14ac:dyDescent="0.25">
      <c r="A245" s="338">
        <v>174</v>
      </c>
      <c r="B245" s="340" t="s">
        <v>246</v>
      </c>
      <c r="C245" s="341">
        <v>28.7</v>
      </c>
      <c r="D245" s="334" t="s">
        <v>364</v>
      </c>
      <c r="E245" s="398"/>
      <c r="F245" s="342"/>
      <c r="G245" s="342"/>
      <c r="H245" s="241"/>
    </row>
    <row r="246" spans="1:8" ht="15.75" x14ac:dyDescent="0.25">
      <c r="A246" s="399" t="s">
        <v>60</v>
      </c>
      <c r="B246" s="400"/>
      <c r="C246" s="400"/>
      <c r="D246" s="400"/>
      <c r="E246" s="401"/>
      <c r="F246" s="343">
        <f>SUM(F235:F245)</f>
        <v>0</v>
      </c>
      <c r="G246" s="343">
        <f>SUM(G235:G245)</f>
        <v>0</v>
      </c>
    </row>
    <row r="247" spans="1:8" ht="28.15" customHeight="1" x14ac:dyDescent="0.25">
      <c r="A247" s="402" t="s">
        <v>247</v>
      </c>
      <c r="B247" s="403"/>
      <c r="C247" s="309">
        <f>SUM(C235:C245)</f>
        <v>1362.1000000000001</v>
      </c>
      <c r="D247" s="78"/>
      <c r="E247" s="78"/>
      <c r="F247" s="78"/>
      <c r="G247" s="1"/>
    </row>
    <row r="248" spans="1:8" ht="16.5" thickBot="1" x14ac:dyDescent="0.3">
      <c r="A248" s="79"/>
      <c r="B248" s="80"/>
      <c r="C248" s="78"/>
      <c r="D248" s="78"/>
      <c r="E248" s="78"/>
      <c r="F248" s="78"/>
      <c r="G248" s="1"/>
    </row>
    <row r="249" spans="1:8" ht="16.5" thickBot="1" x14ac:dyDescent="0.3">
      <c r="A249" s="392" t="s">
        <v>248</v>
      </c>
      <c r="B249" s="393"/>
      <c r="C249" s="393"/>
      <c r="D249" s="393"/>
      <c r="E249" s="393"/>
      <c r="F249" s="207">
        <f>G246</f>
        <v>0</v>
      </c>
      <c r="G249" s="1"/>
    </row>
    <row r="250" spans="1:8" x14ac:dyDescent="0.25">
      <c r="A250" s="359" t="s">
        <v>221</v>
      </c>
      <c r="B250" s="380"/>
      <c r="C250" s="380"/>
      <c r="D250" s="380"/>
      <c r="E250" s="380"/>
      <c r="F250" s="380"/>
      <c r="G250" s="1"/>
    </row>
    <row r="251" spans="1:8" x14ac:dyDescent="0.25">
      <c r="A251" s="299"/>
      <c r="B251" s="291"/>
      <c r="C251" s="300"/>
      <c r="D251" s="300"/>
      <c r="E251" s="300"/>
      <c r="F251" s="300"/>
      <c r="G251" s="1"/>
    </row>
    <row r="252" spans="1:8" x14ac:dyDescent="0.25">
      <c r="A252" s="9"/>
      <c r="B252" s="295"/>
      <c r="C252" s="81"/>
      <c r="D252" s="62"/>
      <c r="E252" s="9"/>
      <c r="F252" s="9"/>
      <c r="G252" s="1"/>
    </row>
    <row r="253" spans="1:8" ht="15.75" x14ac:dyDescent="0.25">
      <c r="A253" s="386" t="s">
        <v>394</v>
      </c>
      <c r="B253" s="386"/>
      <c r="C253" s="386"/>
      <c r="D253" s="386"/>
      <c r="E253" s="386"/>
      <c r="F253" s="386"/>
      <c r="G253" s="1"/>
    </row>
    <row r="254" spans="1:8" ht="15.75" thickBot="1" x14ac:dyDescent="0.3">
      <c r="A254" s="9"/>
      <c r="B254" s="295"/>
      <c r="C254" s="81"/>
      <c r="D254" s="62"/>
      <c r="E254" s="9"/>
      <c r="F254" s="9"/>
      <c r="G254" s="1"/>
    </row>
    <row r="255" spans="1:8" ht="16.5" thickBot="1" x14ac:dyDescent="0.3">
      <c r="A255" s="387" t="s">
        <v>389</v>
      </c>
      <c r="B255" s="387"/>
      <c r="C255" s="387"/>
      <c r="D255" s="387"/>
      <c r="E255" s="387"/>
      <c r="F255" s="387"/>
      <c r="G255" s="46"/>
    </row>
    <row r="256" spans="1:8" ht="95.25" thickBot="1" x14ac:dyDescent="0.3">
      <c r="A256" s="192" t="s">
        <v>2</v>
      </c>
      <c r="B256" s="192" t="s">
        <v>3</v>
      </c>
      <c r="C256" s="193" t="s">
        <v>224</v>
      </c>
      <c r="D256" s="274" t="s">
        <v>5</v>
      </c>
      <c r="E256" s="192" t="s">
        <v>6</v>
      </c>
      <c r="F256" s="192" t="s">
        <v>7</v>
      </c>
      <c r="G256" s="1"/>
    </row>
    <row r="257" spans="1:7" ht="39.75" customHeight="1" x14ac:dyDescent="0.25">
      <c r="A257" s="83">
        <v>175</v>
      </c>
      <c r="B257" s="118" t="s">
        <v>403</v>
      </c>
      <c r="C257" s="119">
        <v>200.62</v>
      </c>
      <c r="D257" s="275" t="s">
        <v>307</v>
      </c>
      <c r="E257" s="276" t="s">
        <v>249</v>
      </c>
      <c r="F257" s="82"/>
      <c r="G257" s="243"/>
    </row>
    <row r="258" spans="1:7" ht="39" customHeight="1" x14ac:dyDescent="0.25">
      <c r="A258" s="199">
        <v>176</v>
      </c>
      <c r="B258" s="197" t="s">
        <v>404</v>
      </c>
      <c r="C258" s="198">
        <v>32.590000000000003</v>
      </c>
      <c r="D258" s="320" t="s">
        <v>432</v>
      </c>
      <c r="E258" s="250" t="s">
        <v>249</v>
      </c>
      <c r="F258" s="8"/>
      <c r="G258" s="241"/>
    </row>
    <row r="259" spans="1:7" ht="45.75" customHeight="1" x14ac:dyDescent="0.25">
      <c r="A259" s="199">
        <v>177</v>
      </c>
      <c r="B259" s="318" t="s">
        <v>405</v>
      </c>
      <c r="C259" s="198">
        <v>114.99</v>
      </c>
      <c r="D259" s="321" t="s">
        <v>323</v>
      </c>
      <c r="E259" s="311" t="s">
        <v>249</v>
      </c>
      <c r="F259" s="8"/>
      <c r="G259" s="241"/>
    </row>
    <row r="260" spans="1:7" ht="46.5" customHeight="1" x14ac:dyDescent="0.25">
      <c r="A260" s="199">
        <v>178</v>
      </c>
      <c r="B260" s="197" t="s">
        <v>406</v>
      </c>
      <c r="C260" s="198">
        <v>208.2</v>
      </c>
      <c r="D260" s="252" t="s">
        <v>331</v>
      </c>
      <c r="E260" s="311" t="s">
        <v>249</v>
      </c>
      <c r="F260" s="8"/>
      <c r="G260" s="233"/>
    </row>
    <row r="261" spans="1:7" ht="39" customHeight="1" x14ac:dyDescent="0.25">
      <c r="A261" s="199">
        <v>179</v>
      </c>
      <c r="B261" s="200" t="s">
        <v>407</v>
      </c>
      <c r="C261" s="201">
        <v>240.05</v>
      </c>
      <c r="D261" s="257" t="s">
        <v>323</v>
      </c>
      <c r="E261" s="311" t="s">
        <v>249</v>
      </c>
      <c r="F261" s="8"/>
      <c r="G261" s="235"/>
    </row>
    <row r="262" spans="1:7" ht="63.75" customHeight="1" x14ac:dyDescent="0.25">
      <c r="A262" s="199">
        <v>180</v>
      </c>
      <c r="B262" s="200" t="s">
        <v>408</v>
      </c>
      <c r="C262" s="201">
        <v>137.30000000000001</v>
      </c>
      <c r="D262" s="252" t="s">
        <v>435</v>
      </c>
      <c r="E262" s="255" t="s">
        <v>436</v>
      </c>
      <c r="F262" s="8"/>
      <c r="G262" s="233"/>
    </row>
    <row r="263" spans="1:7" ht="47.25" customHeight="1" x14ac:dyDescent="0.25">
      <c r="A263" s="199">
        <v>181</v>
      </c>
      <c r="B263" s="200" t="s">
        <v>409</v>
      </c>
      <c r="C263" s="202">
        <v>90.15</v>
      </c>
      <c r="D263" s="252" t="s">
        <v>435</v>
      </c>
      <c r="E263" s="255" t="s">
        <v>250</v>
      </c>
      <c r="F263" s="8"/>
      <c r="G263" s="233"/>
    </row>
    <row r="264" spans="1:7" ht="42.75" customHeight="1" x14ac:dyDescent="0.25">
      <c r="A264" s="199">
        <v>182</v>
      </c>
      <c r="B264" s="200" t="s">
        <v>410</v>
      </c>
      <c r="C264" s="201">
        <v>48.36</v>
      </c>
      <c r="D264" s="252" t="s">
        <v>435</v>
      </c>
      <c r="E264" s="255" t="s">
        <v>416</v>
      </c>
      <c r="F264" s="8"/>
      <c r="G264" s="233"/>
    </row>
    <row r="265" spans="1:7" ht="42.75" customHeight="1" x14ac:dyDescent="0.25">
      <c r="A265" s="199">
        <v>183</v>
      </c>
      <c r="B265" s="323" t="s">
        <v>433</v>
      </c>
      <c r="C265" s="324">
        <v>10.199999999999999</v>
      </c>
      <c r="D265" s="325" t="s">
        <v>435</v>
      </c>
      <c r="E265" s="23" t="s">
        <v>434</v>
      </c>
      <c r="F265" s="25"/>
      <c r="G265" s="233"/>
    </row>
    <row r="266" spans="1:7" ht="39.75" customHeight="1" x14ac:dyDescent="0.25">
      <c r="A266" s="199">
        <v>184</v>
      </c>
      <c r="B266" s="200" t="s">
        <v>411</v>
      </c>
      <c r="C266" s="201">
        <v>27.69</v>
      </c>
      <c r="D266" s="252" t="s">
        <v>443</v>
      </c>
      <c r="E266" s="311" t="s">
        <v>249</v>
      </c>
      <c r="F266" s="8"/>
      <c r="G266" s="1"/>
    </row>
    <row r="267" spans="1:7" ht="38.25" customHeight="1" x14ac:dyDescent="0.25">
      <c r="A267" s="199">
        <v>185</v>
      </c>
      <c r="B267" s="203" t="s">
        <v>412</v>
      </c>
      <c r="C267" s="204">
        <v>98.72</v>
      </c>
      <c r="D267" s="257" t="s">
        <v>323</v>
      </c>
      <c r="E267" s="277" t="s">
        <v>439</v>
      </c>
      <c r="F267" s="8"/>
      <c r="G267" s="235"/>
    </row>
    <row r="268" spans="1:7" ht="38.25" customHeight="1" x14ac:dyDescent="0.25">
      <c r="A268" s="199">
        <v>186</v>
      </c>
      <c r="B268" s="203" t="s">
        <v>413</v>
      </c>
      <c r="C268" s="201">
        <v>375.32</v>
      </c>
      <c r="D268" s="257" t="s">
        <v>323</v>
      </c>
      <c r="E268" s="311" t="s">
        <v>249</v>
      </c>
      <c r="F268" s="8"/>
      <c r="G268" s="235"/>
    </row>
    <row r="269" spans="1:7" ht="38.25" customHeight="1" x14ac:dyDescent="0.25">
      <c r="A269" s="199">
        <v>187</v>
      </c>
      <c r="B269" s="203" t="s">
        <v>414</v>
      </c>
      <c r="C269" s="201">
        <v>30.47</v>
      </c>
      <c r="D269" s="252" t="s">
        <v>323</v>
      </c>
      <c r="E269" s="277" t="s">
        <v>250</v>
      </c>
      <c r="F269" s="8"/>
      <c r="G269" s="233"/>
    </row>
    <row r="270" spans="1:7" ht="39" customHeight="1" x14ac:dyDescent="0.25">
      <c r="A270" s="199">
        <v>188</v>
      </c>
      <c r="B270" s="203" t="s">
        <v>415</v>
      </c>
      <c r="C270" s="201">
        <v>27.93</v>
      </c>
      <c r="D270" s="257" t="s">
        <v>432</v>
      </c>
      <c r="E270" s="311" t="s">
        <v>249</v>
      </c>
      <c r="F270" s="8"/>
      <c r="G270" s="235"/>
    </row>
    <row r="271" spans="1:7" ht="57" customHeight="1" x14ac:dyDescent="0.25">
      <c r="A271" s="199">
        <v>189</v>
      </c>
      <c r="B271" s="203" t="s">
        <v>417</v>
      </c>
      <c r="C271" s="201">
        <v>170.93</v>
      </c>
      <c r="D271" s="253" t="s">
        <v>435</v>
      </c>
      <c r="E271" s="278" t="s">
        <v>251</v>
      </c>
      <c r="F271" s="8"/>
      <c r="G271" s="96"/>
    </row>
    <row r="272" spans="1:7" ht="54" customHeight="1" x14ac:dyDescent="0.25">
      <c r="A272" s="199">
        <v>190</v>
      </c>
      <c r="B272" s="203" t="s">
        <v>418</v>
      </c>
      <c r="C272" s="201">
        <v>31.15</v>
      </c>
      <c r="D272" s="257" t="s">
        <v>435</v>
      </c>
      <c r="E272" s="278" t="s">
        <v>251</v>
      </c>
      <c r="F272" s="8"/>
      <c r="G272" s="235"/>
    </row>
    <row r="273" spans="1:7" ht="68.25" customHeight="1" x14ac:dyDescent="0.25">
      <c r="A273" s="199">
        <v>191</v>
      </c>
      <c r="B273" s="203" t="s">
        <v>419</v>
      </c>
      <c r="C273" s="204">
        <v>72.42</v>
      </c>
      <c r="D273" s="253" t="s">
        <v>435</v>
      </c>
      <c r="E273" s="278" t="s">
        <v>251</v>
      </c>
      <c r="F273" s="8"/>
      <c r="G273" s="96"/>
    </row>
    <row r="274" spans="1:7" ht="65.25" customHeight="1" x14ac:dyDescent="0.25">
      <c r="A274" s="199">
        <v>192</v>
      </c>
      <c r="B274" s="203" t="s">
        <v>420</v>
      </c>
      <c r="C274" s="201">
        <v>28.44</v>
      </c>
      <c r="D274" s="257" t="s">
        <v>435</v>
      </c>
      <c r="E274" s="278" t="s">
        <v>431</v>
      </c>
      <c r="F274" s="8"/>
      <c r="G274" s="235"/>
    </row>
    <row r="275" spans="1:7" ht="63" x14ac:dyDescent="0.25">
      <c r="A275" s="199">
        <v>193</v>
      </c>
      <c r="B275" s="203" t="s">
        <v>421</v>
      </c>
      <c r="C275" s="201">
        <v>121.6</v>
      </c>
      <c r="D275" s="257" t="s">
        <v>435</v>
      </c>
      <c r="E275" s="278" t="s">
        <v>438</v>
      </c>
      <c r="F275" s="8"/>
      <c r="G275" s="235"/>
    </row>
    <row r="276" spans="1:7" ht="46.5" customHeight="1" x14ac:dyDescent="0.25">
      <c r="A276" s="199">
        <v>194</v>
      </c>
      <c r="B276" s="203" t="s">
        <v>422</v>
      </c>
      <c r="C276" s="204">
        <v>88.63</v>
      </c>
      <c r="D276" s="257" t="s">
        <v>365</v>
      </c>
      <c r="E276" s="277" t="s">
        <v>437</v>
      </c>
      <c r="F276" s="8"/>
      <c r="G276" s="235"/>
    </row>
    <row r="277" spans="1:7" ht="45.75" customHeight="1" x14ac:dyDescent="0.25">
      <c r="A277" s="199">
        <v>195</v>
      </c>
      <c r="B277" s="203" t="s">
        <v>424</v>
      </c>
      <c r="C277" s="201">
        <v>7.71</v>
      </c>
      <c r="D277" s="257" t="s">
        <v>432</v>
      </c>
      <c r="E277" s="311" t="s">
        <v>249</v>
      </c>
      <c r="F277" s="8"/>
      <c r="G277" s="235"/>
    </row>
    <row r="278" spans="1:7" ht="45.75" customHeight="1" x14ac:dyDescent="0.25">
      <c r="A278" s="199">
        <v>196</v>
      </c>
      <c r="B278" s="203" t="s">
        <v>423</v>
      </c>
      <c r="C278" s="201">
        <v>228.09</v>
      </c>
      <c r="D278" s="257" t="s">
        <v>323</v>
      </c>
      <c r="E278" s="311" t="s">
        <v>249</v>
      </c>
      <c r="F278" s="8"/>
      <c r="G278" s="235"/>
    </row>
    <row r="279" spans="1:7" ht="36.75" customHeight="1" x14ac:dyDescent="0.25">
      <c r="A279" s="199">
        <v>197</v>
      </c>
      <c r="B279" s="203" t="s">
        <v>425</v>
      </c>
      <c r="C279" s="204">
        <v>29.74</v>
      </c>
      <c r="D279" s="252" t="s">
        <v>432</v>
      </c>
      <c r="E279" s="311" t="s">
        <v>249</v>
      </c>
      <c r="F279" s="8"/>
      <c r="G279" s="1"/>
    </row>
    <row r="280" spans="1:7" ht="43.5" customHeight="1" x14ac:dyDescent="0.25">
      <c r="A280" s="199">
        <v>198</v>
      </c>
      <c r="B280" s="203" t="s">
        <v>426</v>
      </c>
      <c r="C280" s="201">
        <v>190.91</v>
      </c>
      <c r="D280" s="257" t="s">
        <v>435</v>
      </c>
      <c r="E280" s="277" t="s">
        <v>440</v>
      </c>
      <c r="F280" s="8"/>
      <c r="G280" s="235"/>
    </row>
    <row r="281" spans="1:7" ht="31.5" x14ac:dyDescent="0.25">
      <c r="A281" s="199">
        <v>199</v>
      </c>
      <c r="B281" s="203" t="s">
        <v>427</v>
      </c>
      <c r="C281" s="201">
        <v>44.94</v>
      </c>
      <c r="D281" s="257" t="s">
        <v>435</v>
      </c>
      <c r="E281" s="278" t="s">
        <v>252</v>
      </c>
      <c r="F281" s="8"/>
      <c r="G281" s="235"/>
    </row>
    <row r="282" spans="1:7" ht="50.25" customHeight="1" x14ac:dyDescent="0.25">
      <c r="A282" s="199">
        <v>200</v>
      </c>
      <c r="B282" s="203" t="s">
        <v>441</v>
      </c>
      <c r="C282" s="201">
        <v>32.65</v>
      </c>
      <c r="D282" s="257" t="s">
        <v>435</v>
      </c>
      <c r="E282" s="277" t="s">
        <v>253</v>
      </c>
      <c r="F282" s="8"/>
      <c r="G282" s="319"/>
    </row>
    <row r="283" spans="1:7" ht="50.25" customHeight="1" x14ac:dyDescent="0.25">
      <c r="A283" s="199">
        <v>201</v>
      </c>
      <c r="B283" s="326" t="s">
        <v>442</v>
      </c>
      <c r="C283" s="322">
        <v>15.24</v>
      </c>
      <c r="D283" s="257" t="s">
        <v>323</v>
      </c>
      <c r="E283" s="327" t="s">
        <v>253</v>
      </c>
      <c r="F283" s="315"/>
      <c r="G283" s="319"/>
    </row>
    <row r="284" spans="1:7" ht="37.5" customHeight="1" x14ac:dyDescent="0.25">
      <c r="A284" s="199">
        <v>202</v>
      </c>
      <c r="B284" s="203" t="s">
        <v>428</v>
      </c>
      <c r="C284" s="204">
        <v>172.36</v>
      </c>
      <c r="D284" s="252" t="s">
        <v>323</v>
      </c>
      <c r="E284" s="277" t="s">
        <v>253</v>
      </c>
      <c r="F284" s="8"/>
      <c r="G284" s="1"/>
    </row>
    <row r="285" spans="1:7" ht="48.75" customHeight="1" x14ac:dyDescent="0.25">
      <c r="A285" s="199">
        <v>203</v>
      </c>
      <c r="B285" s="203" t="s">
        <v>429</v>
      </c>
      <c r="C285" s="201">
        <v>27.07</v>
      </c>
      <c r="D285" s="257" t="s">
        <v>443</v>
      </c>
      <c r="E285" s="277" t="s">
        <v>253</v>
      </c>
      <c r="F285" s="8"/>
      <c r="G285" s="235"/>
    </row>
    <row r="286" spans="1:7" ht="54" customHeight="1" x14ac:dyDescent="0.25">
      <c r="A286" s="199">
        <v>204</v>
      </c>
      <c r="B286" s="203" t="s">
        <v>430</v>
      </c>
      <c r="C286" s="201">
        <v>264.24</v>
      </c>
      <c r="D286" s="253" t="s">
        <v>323</v>
      </c>
      <c r="E286" s="277" t="s">
        <v>253</v>
      </c>
      <c r="F286" s="8"/>
      <c r="G286" s="96"/>
    </row>
    <row r="287" spans="1:7" ht="42.75" customHeight="1" thickBot="1" x14ac:dyDescent="0.3">
      <c r="A287" s="199">
        <v>205</v>
      </c>
      <c r="B287" s="203" t="s">
        <v>425</v>
      </c>
      <c r="C287" s="204">
        <v>28.25</v>
      </c>
      <c r="D287" s="257" t="s">
        <v>432</v>
      </c>
      <c r="E287" s="277" t="s">
        <v>253</v>
      </c>
      <c r="F287" s="8"/>
      <c r="G287" s="235"/>
    </row>
    <row r="288" spans="1:7" ht="27" customHeight="1" thickBot="1" x14ac:dyDescent="0.3">
      <c r="A288" s="388" t="s">
        <v>60</v>
      </c>
      <c r="B288" s="389"/>
      <c r="C288" s="389"/>
      <c r="D288" s="389"/>
      <c r="E288" s="390"/>
      <c r="F288" s="69">
        <f>SUM(F257:F287)</f>
        <v>0</v>
      </c>
      <c r="G288" s="1"/>
    </row>
    <row r="289" spans="1:7" ht="45" customHeight="1" thickBot="1" x14ac:dyDescent="0.3">
      <c r="A289" s="391" t="s">
        <v>395</v>
      </c>
      <c r="B289" s="391"/>
      <c r="C289" s="60">
        <f>SUM(C257:C287)</f>
        <v>3196.9600000000009</v>
      </c>
      <c r="D289" s="61"/>
      <c r="E289" s="62"/>
      <c r="F289" s="62"/>
      <c r="G289" s="1"/>
    </row>
    <row r="290" spans="1:7" ht="27.75" customHeight="1" thickBot="1" x14ac:dyDescent="0.3">
      <c r="A290" s="392" t="s">
        <v>444</v>
      </c>
      <c r="B290" s="393"/>
      <c r="C290" s="393"/>
      <c r="D290" s="393"/>
      <c r="E290" s="393"/>
      <c r="F290" s="207">
        <f>F288</f>
        <v>0</v>
      </c>
      <c r="G290" s="1"/>
    </row>
    <row r="291" spans="1:7" x14ac:dyDescent="0.25">
      <c r="A291" s="359" t="s">
        <v>221</v>
      </c>
      <c r="B291" s="380"/>
      <c r="C291" s="380"/>
      <c r="D291" s="380"/>
      <c r="E291" s="380"/>
      <c r="F291" s="380"/>
      <c r="G291" s="1"/>
    </row>
    <row r="292" spans="1:7" x14ac:dyDescent="0.25">
      <c r="A292" s="9"/>
      <c r="B292" s="295"/>
      <c r="C292" s="81"/>
      <c r="D292" s="62"/>
      <c r="E292" s="9"/>
      <c r="F292" s="9"/>
      <c r="G292" s="1"/>
    </row>
    <row r="293" spans="1:7" x14ac:dyDescent="0.25">
      <c r="A293" s="9"/>
      <c r="B293" s="295"/>
      <c r="C293" s="81"/>
      <c r="D293" s="317"/>
      <c r="E293" s="9"/>
      <c r="F293" s="9"/>
      <c r="G293" s="1"/>
    </row>
    <row r="294" spans="1:7" ht="15.75" x14ac:dyDescent="0.25">
      <c r="A294" s="381" t="s">
        <v>396</v>
      </c>
      <c r="B294" s="381"/>
      <c r="C294" s="381"/>
      <c r="D294" s="381"/>
      <c r="E294" s="381"/>
      <c r="F294" s="381"/>
      <c r="G294" s="1"/>
    </row>
    <row r="295" spans="1:7" ht="15.75" thickBot="1" x14ac:dyDescent="0.3">
      <c r="A295" s="9"/>
      <c r="B295" s="295"/>
      <c r="C295" s="81"/>
      <c r="D295" s="62"/>
      <c r="E295" s="9"/>
      <c r="F295" s="9"/>
      <c r="G295" s="1"/>
    </row>
    <row r="296" spans="1:7" ht="48" thickBot="1" x14ac:dyDescent="0.3">
      <c r="A296" s="208" t="s">
        <v>2</v>
      </c>
      <c r="B296" s="209" t="s">
        <v>3</v>
      </c>
      <c r="C296" s="210" t="s">
        <v>224</v>
      </c>
      <c r="D296" s="280"/>
      <c r="E296" s="192" t="s">
        <v>6</v>
      </c>
      <c r="F296" s="192" t="s">
        <v>7</v>
      </c>
      <c r="G296" s="1"/>
    </row>
    <row r="297" spans="1:7" ht="31.5" x14ac:dyDescent="0.25">
      <c r="A297" s="382">
        <v>206</v>
      </c>
      <c r="B297" s="84" t="s">
        <v>254</v>
      </c>
      <c r="C297" s="85">
        <v>86.27</v>
      </c>
      <c r="D297" s="257" t="s">
        <v>323</v>
      </c>
      <c r="E297" s="384" t="s">
        <v>255</v>
      </c>
      <c r="F297" s="211"/>
      <c r="G297" s="235"/>
    </row>
    <row r="298" spans="1:7" ht="31.5" x14ac:dyDescent="0.25">
      <c r="A298" s="383"/>
      <c r="B298" s="84" t="s">
        <v>256</v>
      </c>
      <c r="C298" s="85">
        <v>60.02</v>
      </c>
      <c r="D298" s="257" t="s">
        <v>323</v>
      </c>
      <c r="E298" s="385"/>
      <c r="F298" s="206"/>
      <c r="G298" s="235"/>
    </row>
    <row r="299" spans="1:7" ht="31.5" x14ac:dyDescent="0.25">
      <c r="A299" s="212">
        <v>207</v>
      </c>
      <c r="B299" s="213" t="s">
        <v>257</v>
      </c>
      <c r="C299" s="214">
        <v>60.42</v>
      </c>
      <c r="D299" s="257" t="s">
        <v>323</v>
      </c>
      <c r="E299" s="215" t="s">
        <v>258</v>
      </c>
      <c r="F299" s="206"/>
      <c r="G299" s="235"/>
    </row>
    <row r="300" spans="1:7" ht="31.5" x14ac:dyDescent="0.25">
      <c r="A300" s="212">
        <v>208</v>
      </c>
      <c r="B300" s="213" t="s">
        <v>259</v>
      </c>
      <c r="C300" s="214">
        <v>65.41</v>
      </c>
      <c r="D300" s="257" t="s">
        <v>323</v>
      </c>
      <c r="E300" s="215" t="s">
        <v>260</v>
      </c>
      <c r="F300" s="206"/>
      <c r="G300" s="235"/>
    </row>
    <row r="301" spans="1:7" ht="31.5" x14ac:dyDescent="0.25">
      <c r="A301" s="212">
        <v>209</v>
      </c>
      <c r="B301" s="213" t="s">
        <v>261</v>
      </c>
      <c r="C301" s="214">
        <v>262.83999999999997</v>
      </c>
      <c r="D301" s="269" t="s">
        <v>349</v>
      </c>
      <c r="E301" s="215" t="s">
        <v>156</v>
      </c>
      <c r="F301" s="206"/>
      <c r="G301" s="236"/>
    </row>
    <row r="302" spans="1:7" ht="26.25" x14ac:dyDescent="0.25">
      <c r="A302" s="212">
        <v>210</v>
      </c>
      <c r="B302" s="213" t="s">
        <v>262</v>
      </c>
      <c r="C302" s="214">
        <v>269.07</v>
      </c>
      <c r="D302" s="265" t="s">
        <v>368</v>
      </c>
      <c r="E302" s="376" t="s">
        <v>263</v>
      </c>
      <c r="F302" s="206"/>
      <c r="G302" s="234"/>
    </row>
    <row r="303" spans="1:7" ht="26.25" x14ac:dyDescent="0.25">
      <c r="A303" s="212">
        <v>209</v>
      </c>
      <c r="B303" s="213" t="s">
        <v>264</v>
      </c>
      <c r="C303" s="214">
        <v>279.7</v>
      </c>
      <c r="D303" s="265" t="s">
        <v>369</v>
      </c>
      <c r="E303" s="377"/>
      <c r="F303" s="206"/>
      <c r="G303" s="234"/>
    </row>
    <row r="304" spans="1:7" ht="31.5" x14ac:dyDescent="0.25">
      <c r="A304" s="212">
        <v>210</v>
      </c>
      <c r="B304" s="213" t="s">
        <v>265</v>
      </c>
      <c r="C304" s="214">
        <v>124.39</v>
      </c>
      <c r="D304" s="252" t="s">
        <v>366</v>
      </c>
      <c r="E304" s="377"/>
      <c r="F304" s="206"/>
      <c r="G304" s="233"/>
    </row>
    <row r="305" spans="1:9" ht="26.25" x14ac:dyDescent="0.25">
      <c r="A305" s="216">
        <v>211</v>
      </c>
      <c r="B305" s="213" t="s">
        <v>266</v>
      </c>
      <c r="C305" s="214">
        <v>382.02</v>
      </c>
      <c r="D305" s="265" t="s">
        <v>368</v>
      </c>
      <c r="E305" s="378"/>
      <c r="F305" s="206"/>
      <c r="G305" s="234"/>
    </row>
    <row r="306" spans="1:9" ht="47.25" x14ac:dyDescent="0.25">
      <c r="A306" s="87">
        <v>212</v>
      </c>
      <c r="B306" s="213" t="s">
        <v>267</v>
      </c>
      <c r="C306" s="214">
        <v>114.7</v>
      </c>
      <c r="D306" s="269" t="s">
        <v>332</v>
      </c>
      <c r="E306" s="215" t="s">
        <v>152</v>
      </c>
      <c r="F306" s="206"/>
      <c r="G306" s="236"/>
    </row>
    <row r="307" spans="1:9" ht="26.25" x14ac:dyDescent="0.25">
      <c r="A307" s="212">
        <v>213</v>
      </c>
      <c r="B307" s="213" t="s">
        <v>268</v>
      </c>
      <c r="C307" s="214">
        <v>395.49</v>
      </c>
      <c r="D307" s="268" t="s">
        <v>367</v>
      </c>
      <c r="E307" s="376" t="s">
        <v>269</v>
      </c>
      <c r="F307" s="310"/>
      <c r="G307" s="93"/>
    </row>
    <row r="308" spans="1:9" ht="26.25" x14ac:dyDescent="0.25">
      <c r="A308" s="212">
        <v>214</v>
      </c>
      <c r="B308" s="213" t="s">
        <v>270</v>
      </c>
      <c r="C308" s="214">
        <v>341.62</v>
      </c>
      <c r="D308" s="268" t="s">
        <v>367</v>
      </c>
      <c r="E308" s="377"/>
      <c r="F308" s="206"/>
      <c r="G308" s="238"/>
      <c r="I308" s="240"/>
    </row>
    <row r="309" spans="1:9" ht="31.5" x14ac:dyDescent="0.25">
      <c r="A309" s="212">
        <v>215</v>
      </c>
      <c r="B309" s="205" t="s">
        <v>271</v>
      </c>
      <c r="C309" s="214">
        <v>95.48</v>
      </c>
      <c r="D309" s="252" t="s">
        <v>366</v>
      </c>
      <c r="E309" s="378"/>
      <c r="F309" s="206"/>
      <c r="G309" s="233"/>
    </row>
    <row r="310" spans="1:9" ht="30" customHeight="1" x14ac:dyDescent="0.25">
      <c r="A310" s="212">
        <v>216</v>
      </c>
      <c r="B310" s="213" t="s">
        <v>272</v>
      </c>
      <c r="C310" s="214">
        <v>330.51</v>
      </c>
      <c r="D310" s="257" t="s">
        <v>379</v>
      </c>
      <c r="E310" s="372" t="s">
        <v>273</v>
      </c>
      <c r="F310" s="373"/>
      <c r="G310" s="235"/>
    </row>
    <row r="311" spans="1:9" ht="59.25" customHeight="1" x14ac:dyDescent="0.25">
      <c r="A311" s="212">
        <v>217</v>
      </c>
      <c r="B311" s="213" t="s">
        <v>274</v>
      </c>
      <c r="C311" s="214">
        <v>1.6</v>
      </c>
      <c r="D311" s="257" t="s">
        <v>340</v>
      </c>
      <c r="E311" s="372"/>
      <c r="F311" s="374"/>
      <c r="G311" s="235"/>
    </row>
    <row r="312" spans="1:9" ht="15.75" x14ac:dyDescent="0.25">
      <c r="A312" s="212">
        <v>218</v>
      </c>
      <c r="B312" s="213" t="s">
        <v>275</v>
      </c>
      <c r="C312" s="214">
        <v>20.38</v>
      </c>
      <c r="D312" s="257" t="s">
        <v>323</v>
      </c>
      <c r="E312" s="372"/>
      <c r="F312" s="375"/>
      <c r="G312" s="235"/>
    </row>
    <row r="313" spans="1:9" ht="31.5" x14ac:dyDescent="0.25">
      <c r="A313" s="212">
        <v>219</v>
      </c>
      <c r="B313" s="213" t="s">
        <v>276</v>
      </c>
      <c r="C313" s="214">
        <v>207.15</v>
      </c>
      <c r="D313" s="279"/>
      <c r="E313" s="215" t="s">
        <v>277</v>
      </c>
      <c r="F313" s="8"/>
      <c r="G313" s="1"/>
    </row>
    <row r="314" spans="1:9" ht="31.5" x14ac:dyDescent="0.25">
      <c r="A314" s="212">
        <v>220</v>
      </c>
      <c r="B314" s="213" t="s">
        <v>278</v>
      </c>
      <c r="C314" s="214">
        <v>336.45</v>
      </c>
      <c r="D314" s="257" t="s">
        <v>373</v>
      </c>
      <c r="E314" s="215" t="s">
        <v>279</v>
      </c>
      <c r="F314" s="8"/>
      <c r="G314" s="235"/>
    </row>
    <row r="315" spans="1:9" ht="47.25" x14ac:dyDescent="0.25">
      <c r="A315" s="212">
        <v>221</v>
      </c>
      <c r="B315" s="213" t="s">
        <v>280</v>
      </c>
      <c r="C315" s="214">
        <v>621.66999999999996</v>
      </c>
      <c r="D315" s="279"/>
      <c r="E315" s="376" t="s">
        <v>281</v>
      </c>
      <c r="F315" s="373"/>
      <c r="G315" s="1"/>
    </row>
    <row r="316" spans="1:9" ht="63" x14ac:dyDescent="0.25">
      <c r="A316" s="212">
        <v>222</v>
      </c>
      <c r="B316" s="213" t="s">
        <v>282</v>
      </c>
      <c r="C316" s="214">
        <v>10.64</v>
      </c>
      <c r="D316" s="257" t="s">
        <v>340</v>
      </c>
      <c r="E316" s="377"/>
      <c r="F316" s="375"/>
      <c r="G316" s="235"/>
    </row>
    <row r="317" spans="1:9" ht="78.75" x14ac:dyDescent="0.25">
      <c r="A317" s="212">
        <v>223</v>
      </c>
      <c r="B317" s="213" t="s">
        <v>283</v>
      </c>
      <c r="C317" s="214">
        <v>283.41000000000003</v>
      </c>
      <c r="D317" s="252" t="s">
        <v>380</v>
      </c>
      <c r="E317" s="378"/>
      <c r="F317" s="8"/>
      <c r="G317" s="233"/>
    </row>
    <row r="318" spans="1:9" ht="56.25" customHeight="1" x14ac:dyDescent="0.25">
      <c r="A318" s="212">
        <v>224</v>
      </c>
      <c r="B318" s="213" t="s">
        <v>284</v>
      </c>
      <c r="C318" s="214">
        <v>23.17</v>
      </c>
      <c r="D318" s="269" t="s">
        <v>332</v>
      </c>
      <c r="E318" s="215" t="s">
        <v>285</v>
      </c>
      <c r="F318" s="8"/>
      <c r="G318" s="236"/>
    </row>
    <row r="319" spans="1:9" ht="31.5" x14ac:dyDescent="0.25">
      <c r="A319" s="212">
        <v>225</v>
      </c>
      <c r="B319" s="213" t="s">
        <v>286</v>
      </c>
      <c r="C319" s="214">
        <v>291.52999999999997</v>
      </c>
      <c r="D319" s="268" t="s">
        <v>367</v>
      </c>
      <c r="E319" s="215" t="s">
        <v>287</v>
      </c>
      <c r="G319" s="93"/>
    </row>
    <row r="320" spans="1:9" ht="31.5" x14ac:dyDescent="0.25">
      <c r="A320" s="212">
        <v>226</v>
      </c>
      <c r="B320" s="213" t="s">
        <v>288</v>
      </c>
      <c r="C320" s="214">
        <v>96.95</v>
      </c>
      <c r="D320" s="252" t="s">
        <v>381</v>
      </c>
      <c r="E320" s="215" t="s">
        <v>289</v>
      </c>
      <c r="F320" s="8"/>
      <c r="G320" s="233"/>
    </row>
    <row r="321" spans="1:7" ht="15.75" x14ac:dyDescent="0.25">
      <c r="A321" s="212">
        <v>227</v>
      </c>
      <c r="B321" s="213" t="s">
        <v>290</v>
      </c>
      <c r="C321" s="214">
        <v>11.74</v>
      </c>
      <c r="D321" s="252" t="s">
        <v>382</v>
      </c>
      <c r="E321" s="215" t="s">
        <v>291</v>
      </c>
      <c r="F321" s="8"/>
      <c r="G321" s="233"/>
    </row>
    <row r="322" spans="1:7" ht="15.75" x14ac:dyDescent="0.25">
      <c r="A322" s="212">
        <v>228</v>
      </c>
      <c r="B322" s="213" t="s">
        <v>292</v>
      </c>
      <c r="C322" s="214">
        <v>46.28</v>
      </c>
      <c r="D322" s="252" t="s">
        <v>346</v>
      </c>
      <c r="E322" s="376" t="s">
        <v>293</v>
      </c>
      <c r="F322" s="8"/>
      <c r="G322" s="233"/>
    </row>
    <row r="323" spans="1:7" ht="15.75" x14ac:dyDescent="0.25">
      <c r="A323" s="212">
        <v>229</v>
      </c>
      <c r="B323" s="213" t="s">
        <v>294</v>
      </c>
      <c r="C323" s="214">
        <v>69.069999999999993</v>
      </c>
      <c r="D323" s="320" t="s">
        <v>331</v>
      </c>
      <c r="E323" s="377"/>
      <c r="F323" s="8"/>
      <c r="G323" s="241"/>
    </row>
    <row r="324" spans="1:7" ht="15.75" x14ac:dyDescent="0.25">
      <c r="A324" s="212">
        <v>230</v>
      </c>
      <c r="B324" s="213" t="s">
        <v>295</v>
      </c>
      <c r="C324" s="214">
        <v>44.19</v>
      </c>
      <c r="D324" s="320" t="s">
        <v>331</v>
      </c>
      <c r="E324" s="377"/>
      <c r="F324" s="8"/>
      <c r="G324" s="241"/>
    </row>
    <row r="325" spans="1:7" ht="47.25" x14ac:dyDescent="0.25">
      <c r="A325" s="212">
        <v>231</v>
      </c>
      <c r="B325" s="213" t="s">
        <v>296</v>
      </c>
      <c r="C325" s="214">
        <v>55.12</v>
      </c>
      <c r="D325" s="252" t="s">
        <v>383</v>
      </c>
      <c r="E325" s="377"/>
      <c r="F325" s="8"/>
      <c r="G325" s="233"/>
    </row>
    <row r="326" spans="1:7" ht="15.75" x14ac:dyDescent="0.25">
      <c r="A326" s="212">
        <v>232</v>
      </c>
      <c r="B326" s="213" t="s">
        <v>11</v>
      </c>
      <c r="C326" s="214">
        <v>14.19</v>
      </c>
      <c r="D326" s="252" t="s">
        <v>324</v>
      </c>
      <c r="E326" s="377"/>
      <c r="F326" s="8"/>
      <c r="G326" s="233"/>
    </row>
    <row r="327" spans="1:7" ht="31.5" x14ac:dyDescent="0.25">
      <c r="A327" s="212">
        <v>233</v>
      </c>
      <c r="B327" s="213" t="s">
        <v>297</v>
      </c>
      <c r="C327" s="204">
        <v>5.08</v>
      </c>
      <c r="D327" s="252" t="s">
        <v>328</v>
      </c>
      <c r="E327" s="377"/>
      <c r="F327" s="8"/>
      <c r="G327" s="233"/>
    </row>
    <row r="328" spans="1:7" ht="15.75" x14ac:dyDescent="0.25">
      <c r="A328" s="212">
        <v>234</v>
      </c>
      <c r="B328" s="213" t="s">
        <v>298</v>
      </c>
      <c r="C328" s="285">
        <v>18.440000000000001</v>
      </c>
      <c r="D328" s="257" t="s">
        <v>340</v>
      </c>
      <c r="E328" s="377"/>
      <c r="F328" s="8"/>
      <c r="G328" s="235"/>
    </row>
    <row r="329" spans="1:7" ht="15.75" x14ac:dyDescent="0.25">
      <c r="A329" s="212">
        <v>235</v>
      </c>
      <c r="B329" s="213" t="s">
        <v>299</v>
      </c>
      <c r="C329" s="214">
        <v>13</v>
      </c>
      <c r="D329" s="252" t="s">
        <v>335</v>
      </c>
      <c r="E329" s="377"/>
      <c r="F329" s="8"/>
      <c r="G329" s="233"/>
    </row>
    <row r="330" spans="1:7" ht="15.75" x14ac:dyDescent="0.25">
      <c r="A330" s="216">
        <v>236</v>
      </c>
      <c r="B330" s="213" t="s">
        <v>300</v>
      </c>
      <c r="C330" s="214">
        <v>80.2</v>
      </c>
      <c r="D330" s="257" t="s">
        <v>339</v>
      </c>
      <c r="E330" s="377"/>
      <c r="F330" s="8"/>
      <c r="G330" s="235"/>
    </row>
    <row r="331" spans="1:7" ht="15.75" x14ac:dyDescent="0.25">
      <c r="A331" s="89">
        <v>237</v>
      </c>
      <c r="B331" s="213" t="s">
        <v>301</v>
      </c>
      <c r="C331" s="214">
        <v>173.92</v>
      </c>
      <c r="D331" s="252" t="s">
        <v>352</v>
      </c>
      <c r="E331" s="377"/>
      <c r="F331" s="8"/>
      <c r="G331" s="233"/>
    </row>
    <row r="332" spans="1:7" ht="15.75" x14ac:dyDescent="0.25">
      <c r="A332" s="212">
        <v>238</v>
      </c>
      <c r="B332" s="213" t="s">
        <v>302</v>
      </c>
      <c r="C332" s="214">
        <v>5.29</v>
      </c>
      <c r="D332" s="252" t="s">
        <v>335</v>
      </c>
      <c r="E332" s="377"/>
      <c r="F332" s="8"/>
      <c r="G332" s="233"/>
    </row>
    <row r="333" spans="1:7" ht="47.25" x14ac:dyDescent="0.25">
      <c r="A333" s="212">
        <v>239</v>
      </c>
      <c r="B333" s="213" t="s">
        <v>303</v>
      </c>
      <c r="C333" s="214">
        <v>243.2</v>
      </c>
      <c r="D333" s="252" t="s">
        <v>380</v>
      </c>
      <c r="E333" s="377"/>
      <c r="F333" s="8"/>
      <c r="G333" s="233"/>
    </row>
    <row r="334" spans="1:7" ht="57" customHeight="1" x14ac:dyDescent="0.25">
      <c r="A334" s="212">
        <v>240</v>
      </c>
      <c r="B334" s="213" t="s">
        <v>304</v>
      </c>
      <c r="C334" s="214">
        <v>233.76</v>
      </c>
      <c r="D334" s="257" t="s">
        <v>323</v>
      </c>
      <c r="E334" s="377"/>
      <c r="F334" s="8"/>
      <c r="G334" s="235"/>
    </row>
    <row r="335" spans="1:7" ht="61.5" customHeight="1" x14ac:dyDescent="0.25">
      <c r="A335" s="212">
        <v>241</v>
      </c>
      <c r="B335" s="213" t="s">
        <v>305</v>
      </c>
      <c r="C335" s="214">
        <v>5.22</v>
      </c>
      <c r="D335" s="257" t="s">
        <v>340</v>
      </c>
      <c r="E335" s="377"/>
      <c r="F335" s="8"/>
      <c r="G335" s="235"/>
    </row>
    <row r="336" spans="1:7" ht="31.5" x14ac:dyDescent="0.25">
      <c r="A336" s="212">
        <v>242</v>
      </c>
      <c r="B336" s="213" t="s">
        <v>306</v>
      </c>
      <c r="C336" s="214">
        <v>403.77</v>
      </c>
      <c r="D336" s="252" t="s">
        <v>327</v>
      </c>
      <c r="E336" s="377"/>
      <c r="F336" s="8"/>
      <c r="G336" s="233"/>
    </row>
    <row r="337" spans="1:7" ht="15.75" x14ac:dyDescent="0.25">
      <c r="A337" s="212">
        <v>243</v>
      </c>
      <c r="B337" s="213" t="s">
        <v>215</v>
      </c>
      <c r="C337" s="214">
        <v>25.42</v>
      </c>
      <c r="D337" s="252" t="s">
        <v>357</v>
      </c>
      <c r="E337" s="377"/>
      <c r="F337" s="8"/>
      <c r="G337" s="233"/>
    </row>
    <row r="338" spans="1:7" ht="65.25" customHeight="1" x14ac:dyDescent="0.25">
      <c r="A338" s="212">
        <v>244</v>
      </c>
      <c r="B338" s="213" t="s">
        <v>308</v>
      </c>
      <c r="C338" s="214">
        <v>1698.56</v>
      </c>
      <c r="D338" s="252" t="s">
        <v>323</v>
      </c>
      <c r="E338" s="377"/>
      <c r="F338" s="8"/>
      <c r="G338" s="233"/>
    </row>
    <row r="339" spans="1:7" ht="36" customHeight="1" x14ac:dyDescent="0.25">
      <c r="A339" s="212">
        <v>245</v>
      </c>
      <c r="B339" s="213" t="s">
        <v>309</v>
      </c>
      <c r="C339" s="214">
        <v>458.57</v>
      </c>
      <c r="D339" s="257" t="s">
        <v>323</v>
      </c>
      <c r="E339" s="378"/>
      <c r="F339" s="8"/>
      <c r="G339" s="235"/>
    </row>
    <row r="340" spans="1:7" ht="16.5" thickBot="1" x14ac:dyDescent="0.3">
      <c r="A340" s="216">
        <v>246</v>
      </c>
      <c r="B340" s="217" t="s">
        <v>310</v>
      </c>
      <c r="C340" s="218">
        <v>80</v>
      </c>
      <c r="D340" s="50" t="s">
        <v>165</v>
      </c>
      <c r="E340" s="91" t="s">
        <v>311</v>
      </c>
      <c r="F340" s="16"/>
      <c r="G340" s="1"/>
    </row>
    <row r="341" spans="1:7" ht="21" thickBot="1" x14ac:dyDescent="0.3">
      <c r="A341" s="379" t="s">
        <v>312</v>
      </c>
      <c r="B341" s="379"/>
      <c r="C341" s="219">
        <f>SUM(C297:C340)</f>
        <v>8445.9099999999962</v>
      </c>
      <c r="D341" s="220"/>
      <c r="E341" s="221" t="s">
        <v>60</v>
      </c>
      <c r="F341" s="222">
        <f>SUM(F297:F340)</f>
        <v>0</v>
      </c>
      <c r="G341" s="1"/>
    </row>
    <row r="342" spans="1:7" ht="39.6" customHeight="1" x14ac:dyDescent="0.25">
      <c r="A342" s="89">
        <v>247</v>
      </c>
      <c r="B342" s="84" t="s">
        <v>313</v>
      </c>
      <c r="C342" s="214">
        <v>182</v>
      </c>
      <c r="D342" s="244" t="s">
        <v>384</v>
      </c>
      <c r="E342" s="223" t="s">
        <v>314</v>
      </c>
      <c r="F342" s="281"/>
      <c r="G342" s="283"/>
    </row>
    <row r="343" spans="1:7" ht="36.6" customHeight="1" x14ac:dyDescent="0.25">
      <c r="A343" s="212">
        <v>248</v>
      </c>
      <c r="B343" s="213" t="s">
        <v>315</v>
      </c>
      <c r="C343" s="214">
        <v>55</v>
      </c>
      <c r="D343" s="244" t="s">
        <v>384</v>
      </c>
      <c r="E343" s="224" t="s">
        <v>314</v>
      </c>
      <c r="F343" s="281"/>
      <c r="G343" s="283"/>
    </row>
    <row r="344" spans="1:7" ht="36.6" customHeight="1" x14ac:dyDescent="0.25">
      <c r="A344" s="212">
        <v>249</v>
      </c>
      <c r="B344" s="213" t="s">
        <v>316</v>
      </c>
      <c r="C344" s="214">
        <v>82</v>
      </c>
      <c r="D344" s="244" t="s">
        <v>384</v>
      </c>
      <c r="E344" s="224" t="s">
        <v>314</v>
      </c>
      <c r="F344" s="282"/>
      <c r="G344" s="283"/>
    </row>
    <row r="345" spans="1:7" x14ac:dyDescent="0.25">
      <c r="A345" s="366" t="s">
        <v>317</v>
      </c>
      <c r="B345" s="366"/>
      <c r="C345" s="92"/>
      <c r="D345" s="61"/>
      <c r="E345" s="9"/>
      <c r="F345" s="9"/>
      <c r="G345" s="1"/>
    </row>
    <row r="346" spans="1:7" ht="15.75" thickBot="1" x14ac:dyDescent="0.3">
      <c r="A346" s="93"/>
      <c r="B346" s="288"/>
      <c r="C346" s="94"/>
      <c r="D346" s="61"/>
      <c r="E346" s="9"/>
      <c r="F346" s="9"/>
      <c r="G346" s="1"/>
    </row>
    <row r="347" spans="1:7" ht="16.5" thickBot="1" x14ac:dyDescent="0.3">
      <c r="A347" s="367" t="s">
        <v>397</v>
      </c>
      <c r="B347" s="368"/>
      <c r="C347" s="368"/>
      <c r="D347" s="368"/>
      <c r="E347" s="368"/>
      <c r="F347" s="225">
        <f>F341</f>
        <v>0</v>
      </c>
      <c r="G347" s="1"/>
    </row>
    <row r="348" spans="1:7" x14ac:dyDescent="0.25">
      <c r="A348" s="369" t="s">
        <v>221</v>
      </c>
      <c r="B348" s="369"/>
      <c r="C348" s="369"/>
      <c r="D348" s="369"/>
      <c r="E348" s="369"/>
      <c r="F348" s="369"/>
      <c r="G348" s="1"/>
    </row>
    <row r="349" spans="1:7" x14ac:dyDescent="0.25">
      <c r="A349" s="95"/>
      <c r="B349" s="95"/>
      <c r="C349" s="95"/>
      <c r="D349" s="95"/>
      <c r="E349" s="95"/>
      <c r="F349" s="95"/>
      <c r="G349" s="1"/>
    </row>
    <row r="350" spans="1:7" x14ac:dyDescent="0.25">
      <c r="A350" s="96"/>
      <c r="B350" s="96"/>
      <c r="C350" s="96"/>
      <c r="D350" s="96"/>
      <c r="E350" s="96"/>
      <c r="F350" s="96"/>
      <c r="G350" s="1"/>
    </row>
    <row r="351" spans="1:7" ht="25.5" x14ac:dyDescent="0.25">
      <c r="A351" s="96"/>
      <c r="B351" s="226" t="s">
        <v>318</v>
      </c>
      <c r="C351" s="370" t="s">
        <v>319</v>
      </c>
      <c r="D351" s="371"/>
      <c r="E351" s="350" t="s">
        <v>450</v>
      </c>
      <c r="F351" s="97"/>
      <c r="G351" s="1"/>
    </row>
    <row r="352" spans="1:7" x14ac:dyDescent="0.25">
      <c r="A352" s="96"/>
      <c r="B352" s="227">
        <v>1</v>
      </c>
      <c r="C352" s="228"/>
      <c r="D352" s="229">
        <f>F220</f>
        <v>0</v>
      </c>
      <c r="E352" s="230">
        <f>D352*36</f>
        <v>0</v>
      </c>
      <c r="F352" s="98"/>
      <c r="G352" s="1"/>
    </row>
    <row r="353" spans="1:7" x14ac:dyDescent="0.25">
      <c r="A353" s="96"/>
      <c r="B353" s="227">
        <v>2</v>
      </c>
      <c r="C353" s="228"/>
      <c r="D353" s="229">
        <f>F230</f>
        <v>0</v>
      </c>
      <c r="E353" s="230">
        <f>D353*36</f>
        <v>0</v>
      </c>
      <c r="F353" s="98"/>
      <c r="G353" s="1"/>
    </row>
    <row r="354" spans="1:7" x14ac:dyDescent="0.25">
      <c r="A354" s="96"/>
      <c r="B354" s="344">
        <v>3</v>
      </c>
      <c r="C354" s="345"/>
      <c r="D354" s="346">
        <f>F249</f>
        <v>0</v>
      </c>
      <c r="E354" s="347">
        <f>D354*36</f>
        <v>0</v>
      </c>
      <c r="F354" s="98"/>
      <c r="G354" s="1"/>
    </row>
    <row r="355" spans="1:7" x14ac:dyDescent="0.25">
      <c r="A355" s="96"/>
      <c r="B355" s="227">
        <v>4</v>
      </c>
      <c r="C355" s="228"/>
      <c r="D355" s="229">
        <f>F290</f>
        <v>0</v>
      </c>
      <c r="E355" s="230">
        <f>D355*36</f>
        <v>0</v>
      </c>
      <c r="F355" s="98"/>
      <c r="G355" s="1"/>
    </row>
    <row r="356" spans="1:7" x14ac:dyDescent="0.25">
      <c r="A356" s="96"/>
      <c r="B356" s="227">
        <v>5</v>
      </c>
      <c r="C356" s="228"/>
      <c r="D356" s="229">
        <f>F347</f>
        <v>0</v>
      </c>
      <c r="E356" s="230">
        <f>D356*36</f>
        <v>0</v>
      </c>
      <c r="F356" s="98"/>
      <c r="G356" s="1"/>
    </row>
    <row r="357" spans="1:7" x14ac:dyDescent="0.25">
      <c r="A357" s="96"/>
      <c r="B357" s="231" t="s">
        <v>320</v>
      </c>
      <c r="C357" s="232"/>
      <c r="D357" s="307">
        <f>SUM(D352:D356)</f>
        <v>0</v>
      </c>
      <c r="E357" s="308">
        <f>SUM(E352:E356)</f>
        <v>0</v>
      </c>
      <c r="F357" s="99"/>
      <c r="G357" s="1"/>
    </row>
    <row r="358" spans="1:7" x14ac:dyDescent="0.25">
      <c r="A358" s="1"/>
      <c r="B358" s="292"/>
      <c r="C358" s="2"/>
      <c r="D358" s="3"/>
      <c r="E358" s="1"/>
      <c r="F358" s="1"/>
      <c r="G358" s="1"/>
    </row>
    <row r="359" spans="1:7" x14ac:dyDescent="0.25">
      <c r="A359" s="1"/>
      <c r="B359" s="292"/>
      <c r="C359" s="2"/>
      <c r="D359" s="3"/>
      <c r="E359" s="1"/>
      <c r="F359" s="1"/>
      <c r="G359" s="1"/>
    </row>
    <row r="360" spans="1:7" x14ac:dyDescent="0.25">
      <c r="A360" s="359" t="s">
        <v>398</v>
      </c>
      <c r="B360" s="359"/>
      <c r="C360" s="359"/>
      <c r="D360" s="359"/>
      <c r="E360" s="359"/>
      <c r="F360" s="359"/>
      <c r="G360" s="1"/>
    </row>
    <row r="361" spans="1:7" x14ac:dyDescent="0.25">
      <c r="A361" s="360" t="s">
        <v>221</v>
      </c>
      <c r="B361" s="360"/>
      <c r="C361" s="360"/>
      <c r="D361" s="360"/>
      <c r="E361" s="360"/>
      <c r="F361" s="360"/>
      <c r="G361" s="1"/>
    </row>
    <row r="362" spans="1:7" x14ac:dyDescent="0.25">
      <c r="A362" s="86"/>
      <c r="B362" s="287"/>
      <c r="C362" s="100"/>
      <c r="D362" s="86"/>
      <c r="E362" s="86"/>
      <c r="F362" s="86"/>
      <c r="G362" s="1"/>
    </row>
    <row r="363" spans="1:7" x14ac:dyDescent="0.25">
      <c r="A363" s="86"/>
      <c r="B363" s="287"/>
      <c r="C363" s="100"/>
      <c r="D363" s="86"/>
      <c r="E363" s="86"/>
      <c r="F363" s="86"/>
      <c r="G363" s="1"/>
    </row>
    <row r="364" spans="1:7" x14ac:dyDescent="0.25">
      <c r="A364" s="359" t="s">
        <v>399</v>
      </c>
      <c r="B364" s="359"/>
      <c r="C364" s="359"/>
      <c r="D364" s="359"/>
      <c r="E364" s="359"/>
      <c r="F364" s="359"/>
      <c r="G364" s="86"/>
    </row>
    <row r="365" spans="1:7" x14ac:dyDescent="0.25">
      <c r="A365" s="360" t="s">
        <v>221</v>
      </c>
      <c r="B365" s="360"/>
      <c r="C365" s="360"/>
      <c r="D365" s="360"/>
      <c r="E365" s="360"/>
      <c r="F365" s="360"/>
      <c r="G365" s="86"/>
    </row>
    <row r="366" spans="1:7" ht="75.75" customHeight="1" x14ac:dyDescent="0.25">
      <c r="A366" s="361" t="s">
        <v>454</v>
      </c>
      <c r="B366" s="361"/>
      <c r="C366" s="361"/>
      <c r="D366" s="361"/>
      <c r="E366" s="361"/>
      <c r="F366" s="361"/>
      <c r="G366" s="86"/>
    </row>
    <row r="367" spans="1:7" ht="45.75" customHeight="1" x14ac:dyDescent="0.25">
      <c r="A367" s="1"/>
      <c r="B367" s="292"/>
      <c r="C367" s="2"/>
      <c r="D367" s="3"/>
      <c r="E367" s="101" t="s">
        <v>321</v>
      </c>
      <c r="F367" s="102">
        <f>C219+C229+C247+C289+C341</f>
        <v>68504.409999999989</v>
      </c>
      <c r="G367" s="86"/>
    </row>
    <row r="368" spans="1:7" ht="97.15" customHeight="1" x14ac:dyDescent="0.25">
      <c r="A368" s="362" t="s">
        <v>322</v>
      </c>
      <c r="B368" s="362"/>
      <c r="C368" s="362"/>
      <c r="D368" s="362"/>
      <c r="E368" s="362"/>
      <c r="F368" s="362"/>
      <c r="G368" s="86"/>
    </row>
    <row r="369" spans="1:7" ht="310.89999999999998" customHeight="1" x14ac:dyDescent="0.25">
      <c r="A369" s="363" t="s">
        <v>445</v>
      </c>
      <c r="B369" s="363"/>
      <c r="C369" s="363"/>
      <c r="D369" s="363"/>
      <c r="E369" s="363"/>
      <c r="F369" s="363"/>
      <c r="G369" s="86"/>
    </row>
    <row r="370" spans="1:7" ht="385.15" customHeight="1" x14ac:dyDescent="0.25">
      <c r="A370" s="353" t="s">
        <v>446</v>
      </c>
      <c r="B370" s="353"/>
      <c r="C370" s="353"/>
      <c r="D370" s="353"/>
      <c r="E370" s="353"/>
      <c r="F370" s="353"/>
      <c r="G370" s="1"/>
    </row>
    <row r="371" spans="1:7" ht="162.6" customHeight="1" x14ac:dyDescent="0.25">
      <c r="A371" s="353" t="s">
        <v>447</v>
      </c>
      <c r="B371" s="354"/>
      <c r="C371" s="354"/>
      <c r="D371" s="354"/>
      <c r="E371" s="354"/>
      <c r="F371" s="354"/>
      <c r="G371" s="1"/>
    </row>
    <row r="372" spans="1:7" ht="229.9" customHeight="1" x14ac:dyDescent="0.25">
      <c r="A372" s="353" t="s">
        <v>400</v>
      </c>
      <c r="B372" s="355"/>
      <c r="C372" s="355"/>
      <c r="D372" s="355"/>
      <c r="E372" s="355"/>
      <c r="F372" s="356"/>
      <c r="G372" s="1"/>
    </row>
    <row r="373" spans="1:7" ht="292.14999999999998" customHeight="1" x14ac:dyDescent="0.25">
      <c r="A373" s="357" t="s">
        <v>402</v>
      </c>
      <c r="B373" s="358"/>
      <c r="C373" s="358"/>
      <c r="D373" s="358"/>
      <c r="E373" s="358"/>
      <c r="F373" s="358"/>
      <c r="G373" s="1"/>
    </row>
    <row r="374" spans="1:7" ht="211.9" customHeight="1" x14ac:dyDescent="0.25">
      <c r="A374" s="364" t="s">
        <v>448</v>
      </c>
      <c r="B374" s="365"/>
      <c r="C374" s="365"/>
      <c r="D374" s="365"/>
      <c r="E374" s="365"/>
      <c r="F374" s="365"/>
      <c r="G374" s="1"/>
    </row>
    <row r="375" spans="1:7" ht="107.45" customHeight="1" x14ac:dyDescent="0.25">
      <c r="A375" s="353" t="s">
        <v>449</v>
      </c>
      <c r="B375" s="353"/>
      <c r="C375" s="353"/>
      <c r="D375" s="353"/>
      <c r="E375" s="353"/>
      <c r="F375" s="353"/>
      <c r="G375" s="103"/>
    </row>
    <row r="376" spans="1:7" ht="27.6" customHeight="1" x14ac:dyDescent="0.25">
      <c r="A376" s="316"/>
      <c r="B376" s="348" t="s">
        <v>388</v>
      </c>
      <c r="C376" s="316"/>
      <c r="D376" s="316"/>
      <c r="E376" s="316"/>
      <c r="F376" s="316"/>
      <c r="G376" s="103"/>
    </row>
    <row r="377" spans="1:7" ht="80.45" customHeight="1" x14ac:dyDescent="0.25">
      <c r="A377" s="70">
        <v>1</v>
      </c>
      <c r="B377" s="71" t="s">
        <v>229</v>
      </c>
      <c r="C377" s="349" t="s">
        <v>387</v>
      </c>
      <c r="D377" s="72" t="s">
        <v>230</v>
      </c>
      <c r="E377" s="72" t="s">
        <v>231</v>
      </c>
      <c r="F377" s="72" t="s">
        <v>232</v>
      </c>
      <c r="G377" s="103"/>
    </row>
    <row r="378" spans="1:7" ht="15.75" x14ac:dyDescent="0.25">
      <c r="A378" s="70">
        <v>2</v>
      </c>
      <c r="B378" s="73" t="s">
        <v>233</v>
      </c>
      <c r="C378" s="297">
        <v>15000</v>
      </c>
      <c r="D378" s="74"/>
      <c r="E378" s="75"/>
      <c r="F378" s="59">
        <f>C378*E378</f>
        <v>0</v>
      </c>
    </row>
    <row r="379" spans="1:7" ht="15.75" x14ac:dyDescent="0.25">
      <c r="A379" s="301"/>
      <c r="B379" s="302"/>
      <c r="C379" s="303"/>
      <c r="D379" s="304"/>
      <c r="E379" s="305"/>
      <c r="F379" s="306"/>
    </row>
    <row r="380" spans="1:7" ht="77.25" x14ac:dyDescent="0.25">
      <c r="B380" s="284" t="s">
        <v>385</v>
      </c>
    </row>
  </sheetData>
  <mergeCells count="128">
    <mergeCell ref="A3:F3"/>
    <mergeCell ref="A5:F5"/>
    <mergeCell ref="A8:F8"/>
    <mergeCell ref="E13:E14"/>
    <mergeCell ref="A45:E45"/>
    <mergeCell ref="A46:F46"/>
    <mergeCell ref="A84:E84"/>
    <mergeCell ref="A85:F85"/>
    <mergeCell ref="A90:E90"/>
    <mergeCell ref="A73:F73"/>
    <mergeCell ref="A79:E79"/>
    <mergeCell ref="A80:F80"/>
    <mergeCell ref="E48:E49"/>
    <mergeCell ref="A53:E53"/>
    <mergeCell ref="A54:F54"/>
    <mergeCell ref="A65:E65"/>
    <mergeCell ref="A66:F66"/>
    <mergeCell ref="A72:E72"/>
    <mergeCell ref="B105:B106"/>
    <mergeCell ref="E105:E106"/>
    <mergeCell ref="B107:B108"/>
    <mergeCell ref="E107:E108"/>
    <mergeCell ref="A99:A100"/>
    <mergeCell ref="B99:B100"/>
    <mergeCell ref="E99:E100"/>
    <mergeCell ref="B101:B102"/>
    <mergeCell ref="E101:E102"/>
    <mergeCell ref="F103:F104"/>
    <mergeCell ref="F99:F100"/>
    <mergeCell ref="A91:F91"/>
    <mergeCell ref="A94:E94"/>
    <mergeCell ref="A95:F95"/>
    <mergeCell ref="A96:A97"/>
    <mergeCell ref="B96:B97"/>
    <mergeCell ref="E96:E97"/>
    <mergeCell ref="F96:F97"/>
    <mergeCell ref="B103:B104"/>
    <mergeCell ref="E103:E104"/>
    <mergeCell ref="B115:B116"/>
    <mergeCell ref="E115:E116"/>
    <mergeCell ref="B117:B118"/>
    <mergeCell ref="E117:E118"/>
    <mergeCell ref="B119:B120"/>
    <mergeCell ref="E119:E120"/>
    <mergeCell ref="B109:B110"/>
    <mergeCell ref="E109:E110"/>
    <mergeCell ref="B111:B112"/>
    <mergeCell ref="E111:E112"/>
    <mergeCell ref="B113:B114"/>
    <mergeCell ref="E113:E114"/>
    <mergeCell ref="B143:B144"/>
    <mergeCell ref="E143:E144"/>
    <mergeCell ref="F143:F144"/>
    <mergeCell ref="A159:E159"/>
    <mergeCell ref="A160:F160"/>
    <mergeCell ref="A165:E165"/>
    <mergeCell ref="B121:B122"/>
    <mergeCell ref="E121:E122"/>
    <mergeCell ref="B135:B136"/>
    <mergeCell ref="E135:E136"/>
    <mergeCell ref="A140:E140"/>
    <mergeCell ref="A141:F141"/>
    <mergeCell ref="A166:F166"/>
    <mergeCell ref="A169:E169"/>
    <mergeCell ref="A170:F170"/>
    <mergeCell ref="A174:A175"/>
    <mergeCell ref="B174:B175"/>
    <mergeCell ref="C174:C175"/>
    <mergeCell ref="E174:E175"/>
    <mergeCell ref="F174:F175"/>
    <mergeCell ref="A213:E213"/>
    <mergeCell ref="A214:F214"/>
    <mergeCell ref="A218:E218"/>
    <mergeCell ref="A219:B219"/>
    <mergeCell ref="A221:F221"/>
    <mergeCell ref="A223:F223"/>
    <mergeCell ref="E194:E195"/>
    <mergeCell ref="E196:E197"/>
    <mergeCell ref="A204:E204"/>
    <mergeCell ref="A205:F205"/>
    <mergeCell ref="A208:E208"/>
    <mergeCell ref="A209:F209"/>
    <mergeCell ref="A220:E220"/>
    <mergeCell ref="A233:G233"/>
    <mergeCell ref="E235:E245"/>
    <mergeCell ref="A246:E246"/>
    <mergeCell ref="A247:B247"/>
    <mergeCell ref="A249:E249"/>
    <mergeCell ref="A250:F250"/>
    <mergeCell ref="A225:F225"/>
    <mergeCell ref="A228:E228"/>
    <mergeCell ref="A229:B229"/>
    <mergeCell ref="A230:E230"/>
    <mergeCell ref="A232:F232"/>
    <mergeCell ref="A291:F291"/>
    <mergeCell ref="A294:F294"/>
    <mergeCell ref="A297:A298"/>
    <mergeCell ref="E297:E298"/>
    <mergeCell ref="E302:E305"/>
    <mergeCell ref="E307:E309"/>
    <mergeCell ref="A253:F253"/>
    <mergeCell ref="A255:F255"/>
    <mergeCell ref="A288:E288"/>
    <mergeCell ref="A289:B289"/>
    <mergeCell ref="A290:E290"/>
    <mergeCell ref="A345:B345"/>
    <mergeCell ref="A347:E347"/>
    <mergeCell ref="A348:F348"/>
    <mergeCell ref="C351:D351"/>
    <mergeCell ref="A360:F360"/>
    <mergeCell ref="A361:F361"/>
    <mergeCell ref="E310:E312"/>
    <mergeCell ref="F310:F312"/>
    <mergeCell ref="E315:E317"/>
    <mergeCell ref="F315:F316"/>
    <mergeCell ref="E322:E339"/>
    <mergeCell ref="A341:B341"/>
    <mergeCell ref="A371:F371"/>
    <mergeCell ref="A372:F372"/>
    <mergeCell ref="A373:F373"/>
    <mergeCell ref="A375:F375"/>
    <mergeCell ref="A364:F364"/>
    <mergeCell ref="A365:F365"/>
    <mergeCell ref="A366:F366"/>
    <mergeCell ref="A368:F368"/>
    <mergeCell ref="A369:F369"/>
    <mergeCell ref="A370:F370"/>
    <mergeCell ref="A374:F374"/>
  </mergeCells>
  <pageMargins left="0.7" right="0.7" top="0.75" bottom="0.75" header="0.3" footer="0.3"/>
  <pageSetup paperSize="9" scale="5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Centrum Onkologii Instytut im. M. Skłodowskiej-Curie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Kacperski</dc:creator>
  <cp:lastModifiedBy>Krystyna Terech-Worosz</cp:lastModifiedBy>
  <cp:lastPrinted>2022-11-29T12:27:20Z</cp:lastPrinted>
  <dcterms:created xsi:type="dcterms:W3CDTF">2022-10-20T07:54:32Z</dcterms:created>
  <dcterms:modified xsi:type="dcterms:W3CDTF">2022-12-14T09:04:25Z</dcterms:modified>
</cp:coreProperties>
</file>